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김혜미\2025년\후원금\"/>
    </mc:Choice>
  </mc:AlternateContent>
  <bookViews>
    <workbookView xWindow="0" yWindow="0" windowWidth="25125" windowHeight="10950"/>
  </bookViews>
  <sheets>
    <sheet name="세입세출 결산서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M25" i="1"/>
  <c r="N25" i="1" s="1"/>
  <c r="N24" i="1"/>
  <c r="M23" i="1"/>
  <c r="N23" i="1" s="1"/>
  <c r="N22" i="1"/>
  <c r="M21" i="1"/>
  <c r="N21" i="1" s="1"/>
  <c r="N20" i="1"/>
  <c r="N19" i="1"/>
  <c r="N18" i="1"/>
  <c r="G18" i="1"/>
  <c r="N17" i="1"/>
  <c r="G17" i="1"/>
  <c r="L16" i="1"/>
  <c r="K16" i="1"/>
  <c r="F16" i="1"/>
  <c r="G16" i="1" s="1"/>
  <c r="M15" i="1"/>
  <c r="N15" i="1" s="1"/>
  <c r="G15" i="1"/>
  <c r="N14" i="1"/>
  <c r="G14" i="1"/>
  <c r="N13" i="1"/>
  <c r="F13" i="1"/>
  <c r="G13" i="1" s="1"/>
  <c r="N12" i="1"/>
  <c r="M12" i="1"/>
  <c r="G12" i="1"/>
  <c r="L11" i="1"/>
  <c r="L26" i="1" s="1"/>
  <c r="K11" i="1"/>
  <c r="K26" i="1" s="1"/>
  <c r="G11" i="1"/>
  <c r="M10" i="1"/>
  <c r="N10" i="1" s="1"/>
  <c r="G10" i="1"/>
  <c r="M9" i="1"/>
  <c r="N9" i="1" s="1"/>
  <c r="G9" i="1"/>
  <c r="M8" i="1"/>
  <c r="N8" i="1" s="1"/>
  <c r="G8" i="1"/>
  <c r="N11" i="1" l="1"/>
  <c r="N26" i="1" s="1"/>
  <c r="G26" i="1"/>
  <c r="N16" i="1"/>
  <c r="M16" i="1"/>
  <c r="F26" i="1"/>
  <c r="M11" i="1"/>
  <c r="M26" i="1" s="1"/>
</calcChain>
</file>

<file path=xl/comments1.xml><?xml version="1.0" encoding="utf-8"?>
<comments xmlns="http://schemas.openxmlformats.org/spreadsheetml/2006/main">
  <authors>
    <author>tc={B36A9CBF-C2F0-4E4C-8E2D-DF18EAECC768}</author>
    <author>tc={24D4CD72-2961-45A7-827A-1EF5A6D672E7}</author>
  </authors>
  <commentList>
    <comment ref="E7" authorId="0" shapeId="0">
      <text>
        <r>
          <rPr>
            <sz val="11"/>
            <color theme="1"/>
            <rFont val="맑은 고딕"/>
            <family val="2"/>
            <charset val="129"/>
            <scheme val="minor"/>
          </rPr>
  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최종 추경예산
</t>
        </r>
      </text>
    </comment>
    <comment ref="L7" authorId="1" shapeId="0">
      <text>
        <r>
          <rPr>
            <sz val="11"/>
            <color theme="1"/>
            <rFont val="맑은 고딕"/>
            <family val="2"/>
            <charset val="129"/>
            <scheme val="minor"/>
          </rPr>
  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최종 추경예산
</t>
        </r>
      </text>
    </comment>
  </commentList>
</comments>
</file>

<file path=xl/sharedStrings.xml><?xml version="1.0" encoding="utf-8"?>
<sst xmlns="http://schemas.openxmlformats.org/spreadsheetml/2006/main" count="54" uniqueCount="46">
  <si>
    <t xml:space="preserve">2024년도  세입,세출 결산서 </t>
    <phoneticPr fontId="2" type="noConversion"/>
  </si>
  <si>
    <t>1. 총괄표   /  시설명 : 상주시가족센터</t>
    <phoneticPr fontId="2" type="noConversion"/>
  </si>
  <si>
    <t>기간 : 2024. 01. 01 ~ 2024. 12. 31. / 단위 : 원</t>
    <phoneticPr fontId="2" type="noConversion"/>
  </si>
  <si>
    <t>세입</t>
    <phoneticPr fontId="2" type="noConversion"/>
  </si>
  <si>
    <t>세출</t>
    <phoneticPr fontId="2" type="noConversion"/>
  </si>
  <si>
    <t>과목</t>
    <phoneticPr fontId="2" type="noConversion"/>
  </si>
  <si>
    <t xml:space="preserve">2024년  예산                  </t>
    <phoneticPr fontId="2" type="noConversion"/>
  </si>
  <si>
    <t>2024년                   결산                           (B)</t>
    <phoneticPr fontId="2" type="noConversion"/>
  </si>
  <si>
    <t>증감액                   (B-A)</t>
    <phoneticPr fontId="2" type="noConversion"/>
  </si>
  <si>
    <t>과목</t>
    <phoneticPr fontId="2" type="noConversion"/>
  </si>
  <si>
    <t>증감액                   (B-A)</t>
    <phoneticPr fontId="2" type="noConversion"/>
  </si>
  <si>
    <t>관</t>
    <phoneticPr fontId="2" type="noConversion"/>
  </si>
  <si>
    <t>본예산</t>
    <phoneticPr fontId="2" type="noConversion"/>
  </si>
  <si>
    <t>&lt;4차 추경예산&gt;</t>
    <phoneticPr fontId="2" type="noConversion"/>
  </si>
  <si>
    <t>항</t>
    <phoneticPr fontId="2" type="noConversion"/>
  </si>
  <si>
    <t>&lt;4차 추경예산&gt;</t>
    <phoneticPr fontId="2" type="noConversion"/>
  </si>
  <si>
    <t>(전기)이월금</t>
    <phoneticPr fontId="2" type="noConversion"/>
  </si>
  <si>
    <t>사무비</t>
    <phoneticPr fontId="2" type="noConversion"/>
  </si>
  <si>
    <t>인건비</t>
    <phoneticPr fontId="2" type="noConversion"/>
  </si>
  <si>
    <t>입소자부담금</t>
    <phoneticPr fontId="2" type="noConversion"/>
  </si>
  <si>
    <t>업무추진비</t>
    <phoneticPr fontId="2" type="noConversion"/>
  </si>
  <si>
    <t>사업수입</t>
    <phoneticPr fontId="2" type="noConversion"/>
  </si>
  <si>
    <t>운영비</t>
    <phoneticPr fontId="2" type="noConversion"/>
  </si>
  <si>
    <t>과년도수입</t>
    <phoneticPr fontId="2" type="noConversion"/>
  </si>
  <si>
    <t>(소계)</t>
    <phoneticPr fontId="2" type="noConversion"/>
  </si>
  <si>
    <t>보조금수입</t>
    <phoneticPr fontId="2" type="noConversion"/>
  </si>
  <si>
    <t>재산조성비</t>
    <phoneticPr fontId="2" type="noConversion"/>
  </si>
  <si>
    <t>후원금</t>
    <phoneticPr fontId="2" type="noConversion"/>
  </si>
  <si>
    <t>사업비</t>
    <phoneticPr fontId="2" type="noConversion"/>
  </si>
  <si>
    <t>요양급여수입</t>
    <phoneticPr fontId="2" type="noConversion"/>
  </si>
  <si>
    <t>교육비</t>
    <phoneticPr fontId="2" type="noConversion"/>
  </si>
  <si>
    <t>차입금</t>
    <phoneticPr fontId="2" type="noConversion"/>
  </si>
  <si>
    <t>법인전입금</t>
    <phoneticPr fontId="2" type="noConversion"/>
  </si>
  <si>
    <t>기타전입금</t>
    <phoneticPr fontId="2" type="noConversion"/>
  </si>
  <si>
    <t>법인회계 전출금</t>
    <phoneticPr fontId="2" type="noConversion"/>
  </si>
  <si>
    <t>잡수입</t>
    <phoneticPr fontId="2" type="noConversion"/>
  </si>
  <si>
    <t>기타 전출금</t>
    <phoneticPr fontId="2" type="noConversion"/>
  </si>
  <si>
    <t>과년도지출</t>
    <phoneticPr fontId="2" type="noConversion"/>
  </si>
  <si>
    <t>부채상환금</t>
    <phoneticPr fontId="2" type="noConversion"/>
  </si>
  <si>
    <t>잡지출</t>
    <phoneticPr fontId="2" type="noConversion"/>
  </si>
  <si>
    <t>예비비 및         기타</t>
    <phoneticPr fontId="2" type="noConversion"/>
  </si>
  <si>
    <t>예비비</t>
    <phoneticPr fontId="2" type="noConversion"/>
  </si>
  <si>
    <t>반환금</t>
    <phoneticPr fontId="2" type="noConversion"/>
  </si>
  <si>
    <t>적립금 및 준비금</t>
    <phoneticPr fontId="2" type="noConversion"/>
  </si>
  <si>
    <t>(차기)이월금</t>
    <phoneticPr fontId="2" type="noConversion"/>
  </si>
  <si>
    <t>총계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</si>
</sst>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b/>
      <sz val="24"/>
      <color rgb="FF000000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함초롬바탕"/>
      <family val="1"/>
      <charset val="129"/>
    </font>
    <font>
      <sz val="12"/>
      <color rgb="FF000000"/>
      <name val="함초롬바탕"/>
      <family val="1"/>
      <charset val="129"/>
    </font>
    <font>
      <sz val="12"/>
      <color theme="1"/>
      <name val="함초롬바탕"/>
      <family val="1"/>
      <charset val="129"/>
    </font>
    <font>
      <b/>
      <sz val="11"/>
      <color rgb="FF000000"/>
      <name val="함초롬바탕"/>
      <family val="1"/>
      <charset val="129"/>
    </font>
    <font>
      <b/>
      <sz val="11"/>
      <color theme="1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4" fillId="0" borderId="1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1" fontId="6" fillId="2" borderId="2" xfId="0" applyNumberFormat="1" applyFont="1" applyFill="1" applyBorder="1" applyAlignment="1">
      <alignment horizontal="center" vertical="center"/>
    </xf>
    <xf numFmtId="41" fontId="6" fillId="2" borderId="3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41" fontId="6" fillId="2" borderId="5" xfId="0" applyNumberFormat="1" applyFont="1" applyFill="1" applyBorder="1" applyAlignment="1">
      <alignment horizontal="center" vertical="center"/>
    </xf>
    <xf numFmtId="41" fontId="7" fillId="2" borderId="6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 wrapText="1"/>
    </xf>
    <xf numFmtId="41" fontId="7" fillId="2" borderId="9" xfId="0" applyNumberFormat="1" applyFont="1" applyFill="1" applyBorder="1" applyAlignment="1">
      <alignment horizontal="center" vertical="center" wrapText="1"/>
    </xf>
    <xf numFmtId="41" fontId="7" fillId="2" borderId="10" xfId="0" applyNumberFormat="1" applyFont="1" applyFill="1" applyBorder="1" applyAlignment="1">
      <alignment horizontal="center" vertical="center" wrapText="1"/>
    </xf>
    <xf numFmtId="41" fontId="7" fillId="2" borderId="11" xfId="0" applyNumberFormat="1" applyFont="1" applyFill="1" applyBorder="1" applyAlignment="1">
      <alignment horizontal="center" vertical="center" wrapText="1"/>
    </xf>
    <xf numFmtId="41" fontId="7" fillId="2" borderId="9" xfId="0" applyNumberFormat="1" applyFont="1" applyFill="1" applyBorder="1" applyAlignment="1">
      <alignment horizontal="center" vertical="center"/>
    </xf>
    <xf numFmtId="41" fontId="7" fillId="2" borderId="12" xfId="0" applyNumberFormat="1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41" fontId="7" fillId="2" borderId="9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 wrapText="1"/>
    </xf>
    <xf numFmtId="41" fontId="7" fillId="2" borderId="14" xfId="0" applyNumberFormat="1" applyFont="1" applyFill="1" applyBorder="1" applyAlignment="1">
      <alignment horizontal="center" vertical="center" wrapText="1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horizontal="center" vertical="center"/>
    </xf>
    <xf numFmtId="41" fontId="3" fillId="3" borderId="7" xfId="0" applyNumberFormat="1" applyFont="1" applyFill="1" applyBorder="1" applyAlignment="1">
      <alignment horizontal="center" vertical="center"/>
    </xf>
    <xf numFmtId="41" fontId="3" fillId="3" borderId="7" xfId="0" applyNumberFormat="1" applyFont="1" applyFill="1" applyBorder="1" applyAlignment="1">
      <alignment horizontal="center" vertical="center"/>
    </xf>
    <xf numFmtId="41" fontId="3" fillId="3" borderId="11" xfId="0" applyNumberFormat="1" applyFont="1" applyFill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7" fillId="3" borderId="7" xfId="0" applyNumberFormat="1" applyFont="1" applyFill="1" applyBorder="1" applyAlignment="1">
      <alignment horizontal="center" vertical="center"/>
    </xf>
    <xf numFmtId="41" fontId="3" fillId="3" borderId="9" xfId="0" applyNumberFormat="1" applyFont="1" applyFill="1" applyBorder="1" applyAlignment="1">
      <alignment horizontal="center" vertical="center"/>
    </xf>
    <xf numFmtId="41" fontId="3" fillId="3" borderId="12" xfId="0" applyNumberFormat="1" applyFont="1" applyFill="1" applyBorder="1" applyAlignment="1">
      <alignment horizontal="center" vertical="center"/>
    </xf>
    <xf numFmtId="41" fontId="3" fillId="3" borderId="13" xfId="0" applyNumberFormat="1" applyFont="1" applyFill="1" applyBorder="1" applyAlignment="1">
      <alignment horizontal="center" vertical="center"/>
    </xf>
    <xf numFmtId="41" fontId="3" fillId="3" borderId="9" xfId="0" applyNumberFormat="1" applyFont="1" applyFill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3" borderId="17" xfId="0" applyNumberFormat="1" applyFont="1" applyFill="1" applyBorder="1" applyAlignment="1">
      <alignment horizontal="center" vertical="center" wrapText="1"/>
    </xf>
    <xf numFmtId="41" fontId="3" fillId="3" borderId="18" xfId="0" applyNumberFormat="1" applyFont="1" applyFill="1" applyBorder="1" applyAlignment="1">
      <alignment horizontal="center" vertical="center" wrapText="1"/>
    </xf>
    <xf numFmtId="41" fontId="3" fillId="3" borderId="19" xfId="0" applyNumberFormat="1" applyFont="1" applyFill="1" applyBorder="1" applyAlignment="1">
      <alignment horizontal="center" vertical="center" wrapText="1"/>
    </xf>
    <xf numFmtId="41" fontId="3" fillId="3" borderId="20" xfId="0" applyNumberFormat="1" applyFont="1" applyFill="1" applyBorder="1" applyAlignment="1">
      <alignment horizontal="center" vertical="center" wrapText="1"/>
    </xf>
    <xf numFmtId="41" fontId="3" fillId="3" borderId="18" xfId="0" applyNumberFormat="1" applyFont="1" applyFill="1" applyBorder="1" applyAlignment="1">
      <alignment horizontal="center" vertical="center"/>
    </xf>
    <xf numFmtId="41" fontId="3" fillId="3" borderId="10" xfId="0" applyNumberFormat="1" applyFont="1" applyFill="1" applyBorder="1" applyAlignment="1">
      <alignment horizontal="center" vertical="center"/>
    </xf>
    <xf numFmtId="41" fontId="3" fillId="3" borderId="18" xfId="0" applyNumberFormat="1" applyFont="1" applyFill="1" applyBorder="1" applyAlignment="1">
      <alignment horizontal="center" vertical="center"/>
    </xf>
    <xf numFmtId="41" fontId="3" fillId="3" borderId="10" xfId="0" applyNumberFormat="1" applyFont="1" applyFill="1" applyBorder="1" applyAlignment="1">
      <alignment horizontal="center" vertical="center"/>
    </xf>
    <xf numFmtId="41" fontId="7" fillId="4" borderId="21" xfId="0" applyNumberFormat="1" applyFont="1" applyFill="1" applyBorder="1" applyAlignment="1">
      <alignment horizontal="center" vertical="center"/>
    </xf>
    <xf numFmtId="41" fontId="7" fillId="4" borderId="22" xfId="0" applyNumberFormat="1" applyFont="1" applyFill="1" applyBorder="1" applyAlignment="1">
      <alignment horizontal="center" vertical="center"/>
    </xf>
    <xf numFmtId="41" fontId="7" fillId="4" borderId="22" xfId="0" applyNumberFormat="1" applyFont="1" applyFill="1" applyBorder="1" applyAlignment="1">
      <alignment horizontal="center" vertical="center"/>
    </xf>
    <xf numFmtId="41" fontId="7" fillId="4" borderId="23" xfId="0" applyNumberFormat="1" applyFont="1" applyFill="1" applyBorder="1" applyAlignment="1">
      <alignment horizontal="center" vertical="center"/>
    </xf>
    <xf numFmtId="41" fontId="7" fillId="4" borderId="2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4608;&#54812;&#48120;/2025&#45380;/&#48277;&#51064;/&#50696;&#44208;&#49328;/2024&#45380;%20&#44208;&#49328;%20&#49464;&#51077;&#49464;&#52636;&#44208;&#49328;&#49436;,&#53685;&#51109;&#47532;&#49828;&#539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 결산서"/>
      <sheetName val="세입결산서 "/>
      <sheetName val="세출결산서"/>
      <sheetName val="통장리스트(이월금)"/>
      <sheetName val="통장리스트(기타예금)"/>
    </sheetNames>
    <sheetDataSet>
      <sheetData sheetId="0"/>
      <sheetData sheetId="1">
        <row r="20">
          <cell r="F20">
            <v>20910000</v>
          </cell>
        </row>
        <row r="22">
          <cell r="F22">
            <v>10000000</v>
          </cell>
        </row>
      </sheetData>
      <sheetData sheetId="2">
        <row r="12">
          <cell r="F12">
            <v>662496490</v>
          </cell>
        </row>
        <row r="15">
          <cell r="F15">
            <v>4517000</v>
          </cell>
        </row>
        <row r="22">
          <cell r="F22">
            <v>33867150</v>
          </cell>
        </row>
        <row r="28">
          <cell r="F28">
            <v>9498000</v>
          </cell>
        </row>
        <row r="59">
          <cell r="F59">
            <v>4189818017</v>
          </cell>
        </row>
        <row r="63">
          <cell r="F63">
            <v>1675</v>
          </cell>
        </row>
        <row r="65">
          <cell r="F65">
            <v>453878774</v>
          </cell>
        </row>
        <row r="73">
          <cell r="F73">
            <v>1245529227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26"/>
  <sheetViews>
    <sheetView tabSelected="1" zoomScale="115" zoomScaleNormal="115" zoomScaleSheetLayoutView="100" workbookViewId="0">
      <pane ySplit="7" topLeftCell="A8" activePane="bottomLeft" state="frozen"/>
      <selection activeCell="A16" sqref="A16"/>
      <selection pane="bottomLeft" activeCell="F19" sqref="F19"/>
    </sheetView>
  </sheetViews>
  <sheetFormatPr defaultColWidth="8.75" defaultRowHeight="15.75" x14ac:dyDescent="0.3"/>
  <cols>
    <col min="1" max="2" width="4.625" style="3" customWidth="1"/>
    <col min="3" max="3" width="5.625" style="3" customWidth="1"/>
    <col min="4" max="6" width="16.5" style="3" customWidth="1"/>
    <col min="7" max="7" width="14.25" style="3" customWidth="1"/>
    <col min="8" max="8" width="4.625" style="3" customWidth="1"/>
    <col min="9" max="9" width="4" style="2" customWidth="1"/>
    <col min="10" max="10" width="11.75" style="3" customWidth="1"/>
    <col min="11" max="11" width="16.875" style="3" customWidth="1"/>
    <col min="12" max="12" width="16.375" style="2" customWidth="1"/>
    <col min="13" max="13" width="16.125" style="2" customWidth="1"/>
    <col min="14" max="14" width="16.625" style="2" customWidth="1"/>
    <col min="15" max="15" width="4.5" style="2" customWidth="1"/>
    <col min="16" max="16384" width="8.75" style="2"/>
  </cols>
  <sheetData>
    <row r="2" spans="1:15" ht="33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8.600000000000001" customHeight="1" x14ac:dyDescent="0.3"/>
    <row r="4" spans="1:15" s="8" customFormat="1" ht="22.9" customHeight="1" x14ac:dyDescent="0.3">
      <c r="A4" s="4" t="s">
        <v>1</v>
      </c>
      <c r="B4" s="4"/>
      <c r="C4" s="4"/>
      <c r="D4" s="5"/>
      <c r="E4" s="6"/>
      <c r="F4" s="7"/>
      <c r="G4" s="7"/>
      <c r="H4" s="5"/>
      <c r="I4" s="5"/>
      <c r="J4" s="5"/>
      <c r="K4" s="5"/>
      <c r="L4" s="4" t="s">
        <v>2</v>
      </c>
      <c r="M4" s="4"/>
      <c r="N4" s="4"/>
      <c r="O4" s="5"/>
    </row>
    <row r="5" spans="1:15" ht="24.6" customHeight="1" x14ac:dyDescent="0.3">
      <c r="A5" s="9" t="s">
        <v>3</v>
      </c>
      <c r="B5" s="10"/>
      <c r="C5" s="10"/>
      <c r="D5" s="10"/>
      <c r="E5" s="10"/>
      <c r="F5" s="10"/>
      <c r="G5" s="11"/>
      <c r="H5" s="12" t="s">
        <v>4</v>
      </c>
      <c r="I5" s="10"/>
      <c r="J5" s="10"/>
      <c r="K5" s="10"/>
      <c r="L5" s="10"/>
      <c r="M5" s="10"/>
      <c r="N5" s="11"/>
    </row>
    <row r="6" spans="1:15" ht="25.15" customHeight="1" x14ac:dyDescent="0.3">
      <c r="A6" s="13" t="s">
        <v>5</v>
      </c>
      <c r="B6" s="14"/>
      <c r="C6" s="14"/>
      <c r="D6" s="15" t="s">
        <v>6</v>
      </c>
      <c r="E6" s="16"/>
      <c r="F6" s="17" t="s">
        <v>7</v>
      </c>
      <c r="G6" s="18" t="s">
        <v>8</v>
      </c>
      <c r="H6" s="19" t="s">
        <v>9</v>
      </c>
      <c r="I6" s="14"/>
      <c r="J6" s="14"/>
      <c r="K6" s="15" t="s">
        <v>6</v>
      </c>
      <c r="L6" s="16"/>
      <c r="M6" s="17" t="s">
        <v>7</v>
      </c>
      <c r="N6" s="18" t="s">
        <v>10</v>
      </c>
    </row>
    <row r="7" spans="1:15" ht="23.45" customHeight="1" x14ac:dyDescent="0.3">
      <c r="A7" s="20" t="s">
        <v>11</v>
      </c>
      <c r="B7" s="21"/>
      <c r="C7" s="19"/>
      <c r="D7" s="22" t="s">
        <v>12</v>
      </c>
      <c r="E7" s="23" t="s">
        <v>13</v>
      </c>
      <c r="F7" s="24"/>
      <c r="G7" s="18"/>
      <c r="H7" s="21" t="s">
        <v>11</v>
      </c>
      <c r="I7" s="19"/>
      <c r="J7" s="25" t="s">
        <v>14</v>
      </c>
      <c r="K7" s="22" t="s">
        <v>12</v>
      </c>
      <c r="L7" s="26" t="s">
        <v>15</v>
      </c>
      <c r="M7" s="24"/>
      <c r="N7" s="18"/>
    </row>
    <row r="8" spans="1:15" ht="22.5" customHeight="1" x14ac:dyDescent="0.3">
      <c r="A8" s="27" t="s">
        <v>16</v>
      </c>
      <c r="B8" s="28"/>
      <c r="C8" s="28"/>
      <c r="D8" s="29">
        <v>6900000</v>
      </c>
      <c r="E8" s="29">
        <v>687712206</v>
      </c>
      <c r="F8" s="29">
        <v>687712206</v>
      </c>
      <c r="G8" s="30">
        <f>+F8-E8</f>
        <v>0</v>
      </c>
      <c r="H8" s="31" t="s">
        <v>17</v>
      </c>
      <c r="I8" s="32"/>
      <c r="J8" s="33" t="s">
        <v>18</v>
      </c>
      <c r="K8" s="34">
        <v>675221590</v>
      </c>
      <c r="L8" s="33">
        <v>662496490</v>
      </c>
      <c r="M8" s="33">
        <f>[1]세출결산서!F12</f>
        <v>662496490</v>
      </c>
      <c r="N8" s="35">
        <f>+M8-L8</f>
        <v>0</v>
      </c>
    </row>
    <row r="9" spans="1:15" ht="22.5" customHeight="1" x14ac:dyDescent="0.3">
      <c r="A9" s="27" t="s">
        <v>19</v>
      </c>
      <c r="B9" s="28"/>
      <c r="C9" s="28"/>
      <c r="D9" s="29">
        <v>0</v>
      </c>
      <c r="E9" s="29">
        <v>0</v>
      </c>
      <c r="F9" s="29">
        <v>0</v>
      </c>
      <c r="G9" s="30">
        <f t="shared" ref="G9:G18" si="0">+F9-E9</f>
        <v>0</v>
      </c>
      <c r="H9" s="31"/>
      <c r="I9" s="32"/>
      <c r="J9" s="33" t="s">
        <v>20</v>
      </c>
      <c r="K9" s="34">
        <v>5900000</v>
      </c>
      <c r="L9" s="33">
        <v>5173000</v>
      </c>
      <c r="M9" s="33">
        <f>[1]세출결산서!F15</f>
        <v>4517000</v>
      </c>
      <c r="N9" s="35">
        <f>+M9-L9</f>
        <v>-656000</v>
      </c>
    </row>
    <row r="10" spans="1:15" ht="22.5" customHeight="1" x14ac:dyDescent="0.3">
      <c r="A10" s="27" t="s">
        <v>21</v>
      </c>
      <c r="B10" s="28"/>
      <c r="C10" s="28"/>
      <c r="D10" s="29">
        <v>0</v>
      </c>
      <c r="E10" s="29">
        <v>0</v>
      </c>
      <c r="F10" s="29">
        <v>0</v>
      </c>
      <c r="G10" s="30">
        <f t="shared" si="0"/>
        <v>0</v>
      </c>
      <c r="H10" s="31"/>
      <c r="I10" s="32"/>
      <c r="J10" s="33" t="s">
        <v>22</v>
      </c>
      <c r="K10" s="34">
        <v>39754410</v>
      </c>
      <c r="L10" s="33">
        <v>34602510</v>
      </c>
      <c r="M10" s="33">
        <f>[1]세출결산서!F22</f>
        <v>33867150</v>
      </c>
      <c r="N10" s="35">
        <f>+M10-L10</f>
        <v>-735360</v>
      </c>
    </row>
    <row r="11" spans="1:15" ht="22.5" customHeight="1" x14ac:dyDescent="0.3">
      <c r="A11" s="27" t="s">
        <v>23</v>
      </c>
      <c r="B11" s="28"/>
      <c r="C11" s="28"/>
      <c r="D11" s="29">
        <v>0</v>
      </c>
      <c r="E11" s="29">
        <v>0</v>
      </c>
      <c r="F11" s="29">
        <v>0</v>
      </c>
      <c r="G11" s="30">
        <f t="shared" si="0"/>
        <v>0</v>
      </c>
      <c r="H11" s="31"/>
      <c r="I11" s="32"/>
      <c r="J11" s="36" t="s">
        <v>24</v>
      </c>
      <c r="K11" s="36">
        <f>SUM(K8:K10)</f>
        <v>720876000</v>
      </c>
      <c r="L11" s="29">
        <f>SUM(L8:L10)</f>
        <v>702272000</v>
      </c>
      <c r="M11" s="29">
        <f>SUM(M8:M10)</f>
        <v>700880640</v>
      </c>
      <c r="N11" s="30">
        <f>SUM(N8:N10)</f>
        <v>-1391360</v>
      </c>
    </row>
    <row r="12" spans="1:15" ht="22.5" customHeight="1" x14ac:dyDescent="0.3">
      <c r="A12" s="27" t="s">
        <v>25</v>
      </c>
      <c r="B12" s="28"/>
      <c r="C12" s="28"/>
      <c r="D12" s="29">
        <v>5464106000</v>
      </c>
      <c r="E12" s="29">
        <v>5880926000</v>
      </c>
      <c r="F12" s="29">
        <v>5880926000</v>
      </c>
      <c r="G12" s="30">
        <f t="shared" si="0"/>
        <v>0</v>
      </c>
      <c r="H12" s="37" t="s">
        <v>26</v>
      </c>
      <c r="I12" s="28"/>
      <c r="J12" s="28"/>
      <c r="K12" s="29">
        <v>6800000</v>
      </c>
      <c r="L12" s="29">
        <v>9498000</v>
      </c>
      <c r="M12" s="29">
        <f>[1]세출결산서!F28</f>
        <v>9498000</v>
      </c>
      <c r="N12" s="30">
        <f>+M12-L12</f>
        <v>0</v>
      </c>
    </row>
    <row r="13" spans="1:15" ht="22.5" customHeight="1" x14ac:dyDescent="0.3">
      <c r="A13" s="27" t="s">
        <v>27</v>
      </c>
      <c r="B13" s="28"/>
      <c r="C13" s="28"/>
      <c r="D13" s="29">
        <v>10000000</v>
      </c>
      <c r="E13" s="29">
        <v>20000000</v>
      </c>
      <c r="F13" s="29">
        <f>'[1]세입결산서 '!F20</f>
        <v>20910000</v>
      </c>
      <c r="G13" s="30">
        <f t="shared" si="0"/>
        <v>910000</v>
      </c>
      <c r="H13" s="31" t="s">
        <v>28</v>
      </c>
      <c r="I13" s="32"/>
      <c r="J13" s="33" t="s">
        <v>22</v>
      </c>
      <c r="K13" s="33">
        <v>0</v>
      </c>
      <c r="L13" s="33">
        <v>0</v>
      </c>
      <c r="M13" s="33">
        <v>0</v>
      </c>
      <c r="N13" s="35">
        <f>+M13-L13</f>
        <v>0</v>
      </c>
    </row>
    <row r="14" spans="1:15" ht="22.5" customHeight="1" x14ac:dyDescent="0.3">
      <c r="A14" s="27" t="s">
        <v>29</v>
      </c>
      <c r="B14" s="28"/>
      <c r="C14" s="28"/>
      <c r="D14" s="29">
        <v>0</v>
      </c>
      <c r="E14" s="29">
        <v>0</v>
      </c>
      <c r="F14" s="29"/>
      <c r="G14" s="30">
        <f t="shared" si="0"/>
        <v>0</v>
      </c>
      <c r="H14" s="31"/>
      <c r="I14" s="32"/>
      <c r="J14" s="33" t="s">
        <v>30</v>
      </c>
      <c r="K14" s="33">
        <v>0</v>
      </c>
      <c r="L14" s="33">
        <v>0</v>
      </c>
      <c r="M14" s="33">
        <v>0</v>
      </c>
      <c r="N14" s="35">
        <f>+M14-L14</f>
        <v>0</v>
      </c>
    </row>
    <row r="15" spans="1:15" ht="22.5" customHeight="1" x14ac:dyDescent="0.3">
      <c r="A15" s="27" t="s">
        <v>31</v>
      </c>
      <c r="B15" s="28"/>
      <c r="C15" s="28"/>
      <c r="D15" s="29">
        <v>0</v>
      </c>
      <c r="E15" s="29">
        <v>0</v>
      </c>
      <c r="F15" s="29"/>
      <c r="G15" s="30">
        <f t="shared" si="0"/>
        <v>0</v>
      </c>
      <c r="H15" s="31"/>
      <c r="I15" s="32"/>
      <c r="J15" s="33" t="s">
        <v>28</v>
      </c>
      <c r="K15" s="34">
        <v>4762530000</v>
      </c>
      <c r="L15" s="33">
        <v>5432054423</v>
      </c>
      <c r="M15" s="33">
        <f>[1]세출결산서!F59</f>
        <v>4189818017</v>
      </c>
      <c r="N15" s="35">
        <f>+M15-L15</f>
        <v>-1242236406</v>
      </c>
    </row>
    <row r="16" spans="1:15" ht="22.5" customHeight="1" x14ac:dyDescent="0.3">
      <c r="A16" s="27" t="s">
        <v>32</v>
      </c>
      <c r="B16" s="28"/>
      <c r="C16" s="28"/>
      <c r="D16" s="29">
        <v>10000000</v>
      </c>
      <c r="E16" s="29">
        <v>10000000</v>
      </c>
      <c r="F16" s="29">
        <f>'[1]세입결산서 '!F22</f>
        <v>10000000</v>
      </c>
      <c r="G16" s="30">
        <f t="shared" si="0"/>
        <v>0</v>
      </c>
      <c r="H16" s="31"/>
      <c r="I16" s="32"/>
      <c r="J16" s="36" t="s">
        <v>24</v>
      </c>
      <c r="K16" s="36">
        <f>SUM(K13:K15)</f>
        <v>4762530000</v>
      </c>
      <c r="L16" s="36">
        <f>SUM(L13:L15)</f>
        <v>5432054423</v>
      </c>
      <c r="M16" s="36">
        <f>SUM(M13:M15)</f>
        <v>4189818017</v>
      </c>
      <c r="N16" s="30">
        <f>SUM(N13:N15)</f>
        <v>-1242236406</v>
      </c>
    </row>
    <row r="17" spans="1:14" ht="22.5" customHeight="1" x14ac:dyDescent="0.3">
      <c r="A17" s="38" t="s">
        <v>33</v>
      </c>
      <c r="B17" s="39"/>
      <c r="C17" s="37"/>
      <c r="D17" s="29">
        <v>0</v>
      </c>
      <c r="E17" s="29">
        <v>0</v>
      </c>
      <c r="F17" s="29"/>
      <c r="G17" s="30">
        <f t="shared" si="0"/>
        <v>0</v>
      </c>
      <c r="H17" s="38" t="s">
        <v>34</v>
      </c>
      <c r="I17" s="39"/>
      <c r="J17" s="37"/>
      <c r="K17" s="40">
        <v>0</v>
      </c>
      <c r="L17" s="29">
        <v>0</v>
      </c>
      <c r="M17" s="29">
        <v>0</v>
      </c>
      <c r="N17" s="30">
        <f>+M17-L17</f>
        <v>0</v>
      </c>
    </row>
    <row r="18" spans="1:14" ht="22.5" customHeight="1" x14ac:dyDescent="0.3">
      <c r="A18" s="27" t="s">
        <v>35</v>
      </c>
      <c r="B18" s="28"/>
      <c r="C18" s="28"/>
      <c r="D18" s="29">
        <v>184000</v>
      </c>
      <c r="E18" s="29">
        <v>241794</v>
      </c>
      <c r="F18" s="29">
        <v>58127</v>
      </c>
      <c r="G18" s="30">
        <f t="shared" si="0"/>
        <v>-183667</v>
      </c>
      <c r="H18" s="38" t="s">
        <v>36</v>
      </c>
      <c r="I18" s="39"/>
      <c r="J18" s="37"/>
      <c r="K18" s="40">
        <v>0</v>
      </c>
      <c r="L18" s="29">
        <v>0</v>
      </c>
      <c r="M18" s="29">
        <v>0</v>
      </c>
      <c r="N18" s="30">
        <f t="shared" ref="N18:N25" si="1">+M18-L18</f>
        <v>0</v>
      </c>
    </row>
    <row r="19" spans="1:14" ht="22.5" customHeight="1" x14ac:dyDescent="0.3">
      <c r="A19" s="41"/>
      <c r="B19" s="42"/>
      <c r="C19" s="42"/>
      <c r="D19" s="42"/>
      <c r="E19" s="42"/>
      <c r="F19" s="42"/>
      <c r="G19" s="43"/>
      <c r="H19" s="38" t="s">
        <v>37</v>
      </c>
      <c r="I19" s="39"/>
      <c r="J19" s="37"/>
      <c r="K19" s="40">
        <v>0</v>
      </c>
      <c r="L19" s="29">
        <v>0</v>
      </c>
      <c r="M19" s="29">
        <v>0</v>
      </c>
      <c r="N19" s="30">
        <f t="shared" si="1"/>
        <v>0</v>
      </c>
    </row>
    <row r="20" spans="1:14" ht="22.5" customHeight="1" x14ac:dyDescent="0.3">
      <c r="A20" s="41"/>
      <c r="B20" s="42"/>
      <c r="C20" s="42"/>
      <c r="D20" s="42"/>
      <c r="E20" s="42"/>
      <c r="F20" s="42"/>
      <c r="G20" s="43"/>
      <c r="H20" s="38" t="s">
        <v>38</v>
      </c>
      <c r="I20" s="39"/>
      <c r="J20" s="37"/>
      <c r="K20" s="40">
        <v>0</v>
      </c>
      <c r="L20" s="29">
        <v>0</v>
      </c>
      <c r="M20" s="29">
        <v>0</v>
      </c>
      <c r="N20" s="30">
        <f t="shared" si="1"/>
        <v>0</v>
      </c>
    </row>
    <row r="21" spans="1:14" ht="22.5" customHeight="1" x14ac:dyDescent="0.3">
      <c r="A21" s="41"/>
      <c r="B21" s="42"/>
      <c r="C21" s="42"/>
      <c r="D21" s="42"/>
      <c r="E21" s="42"/>
      <c r="F21" s="42"/>
      <c r="G21" s="43"/>
      <c r="H21" s="38" t="s">
        <v>39</v>
      </c>
      <c r="I21" s="39"/>
      <c r="J21" s="37"/>
      <c r="K21" s="40">
        <v>184000</v>
      </c>
      <c r="L21" s="29">
        <v>243469</v>
      </c>
      <c r="M21" s="29">
        <f>[1]세출결산서!F63</f>
        <v>1675</v>
      </c>
      <c r="N21" s="30">
        <f t="shared" si="1"/>
        <v>-241794</v>
      </c>
    </row>
    <row r="22" spans="1:14" ht="22.5" customHeight="1" x14ac:dyDescent="0.3">
      <c r="A22" s="41"/>
      <c r="B22" s="42"/>
      <c r="C22" s="42"/>
      <c r="D22" s="42"/>
      <c r="E22" s="42"/>
      <c r="F22" s="42"/>
      <c r="G22" s="43"/>
      <c r="H22" s="44" t="s">
        <v>40</v>
      </c>
      <c r="I22" s="45"/>
      <c r="J22" s="40" t="s">
        <v>41</v>
      </c>
      <c r="K22" s="40">
        <v>800000</v>
      </c>
      <c r="L22" s="29">
        <v>933334</v>
      </c>
      <c r="M22" s="29">
        <v>0</v>
      </c>
      <c r="N22" s="30">
        <f t="shared" si="1"/>
        <v>-933334</v>
      </c>
    </row>
    <row r="23" spans="1:14" ht="22.5" customHeight="1" x14ac:dyDescent="0.3">
      <c r="A23" s="41"/>
      <c r="B23" s="42"/>
      <c r="C23" s="42"/>
      <c r="D23" s="42"/>
      <c r="E23" s="42"/>
      <c r="F23" s="42"/>
      <c r="G23" s="43"/>
      <c r="H23" s="46"/>
      <c r="I23" s="47"/>
      <c r="J23" s="40" t="s">
        <v>42</v>
      </c>
      <c r="K23" s="48">
        <v>0</v>
      </c>
      <c r="L23" s="49">
        <v>453878774</v>
      </c>
      <c r="M23" s="49">
        <f>[1]세출결산서!F65</f>
        <v>453878774</v>
      </c>
      <c r="N23" s="30">
        <f t="shared" si="1"/>
        <v>0</v>
      </c>
    </row>
    <row r="24" spans="1:14" ht="22.5" customHeight="1" x14ac:dyDescent="0.3">
      <c r="A24" s="41"/>
      <c r="B24" s="42"/>
      <c r="C24" s="42"/>
      <c r="D24" s="42"/>
      <c r="E24" s="42"/>
      <c r="F24" s="42"/>
      <c r="G24" s="43"/>
      <c r="H24" s="38" t="s">
        <v>43</v>
      </c>
      <c r="I24" s="39"/>
      <c r="J24" s="37"/>
      <c r="K24" s="48">
        <v>0</v>
      </c>
      <c r="L24" s="49">
        <v>0</v>
      </c>
      <c r="M24" s="49">
        <v>0</v>
      </c>
      <c r="N24" s="30">
        <f t="shared" si="1"/>
        <v>0</v>
      </c>
    </row>
    <row r="25" spans="1:14" ht="22.5" customHeight="1" x14ac:dyDescent="0.3">
      <c r="A25" s="41"/>
      <c r="B25" s="42"/>
      <c r="C25" s="42"/>
      <c r="D25" s="42"/>
      <c r="E25" s="42"/>
      <c r="F25" s="42"/>
      <c r="G25" s="43"/>
      <c r="H25" s="50" t="s">
        <v>44</v>
      </c>
      <c r="I25" s="51"/>
      <c r="J25" s="51"/>
      <c r="K25" s="49">
        <v>0</v>
      </c>
      <c r="L25" s="49">
        <v>0</v>
      </c>
      <c r="M25" s="49">
        <f>[1]세출결산서!F73</f>
        <v>1245529227</v>
      </c>
      <c r="N25" s="30">
        <f t="shared" si="1"/>
        <v>1245529227</v>
      </c>
    </row>
    <row r="26" spans="1:14" s="57" customFormat="1" ht="22.5" customHeight="1" x14ac:dyDescent="0.3">
      <c r="A26" s="52" t="s">
        <v>45</v>
      </c>
      <c r="B26" s="53"/>
      <c r="C26" s="53"/>
      <c r="D26" s="54">
        <f>SUM(D8:D18)</f>
        <v>5491190000</v>
      </c>
      <c r="E26" s="54">
        <f>SUM(E8:E25)</f>
        <v>6598880000</v>
      </c>
      <c r="F26" s="54">
        <f>SUM(F8:F25)</f>
        <v>6599606333</v>
      </c>
      <c r="G26" s="55">
        <f>SUM(G8:G25)</f>
        <v>726333</v>
      </c>
      <c r="H26" s="56" t="s">
        <v>45</v>
      </c>
      <c r="I26" s="53"/>
      <c r="J26" s="53"/>
      <c r="K26" s="54">
        <f>SUM(K11,K12,K16,K17:K25)</f>
        <v>5491190000</v>
      </c>
      <c r="L26" s="54">
        <f>SUM(L11,L12,L16,L17:L25)</f>
        <v>6598880000</v>
      </c>
      <c r="M26" s="54">
        <f>SUM(M11,M12,M16,M17:M25)</f>
        <v>6599606333</v>
      </c>
      <c r="N26" s="55">
        <f>SUM(N11,N12,N16,N17:N25)</f>
        <v>726333</v>
      </c>
    </row>
  </sheetData>
  <mergeCells count="37">
    <mergeCell ref="H21:J21"/>
    <mergeCell ref="H22:I23"/>
    <mergeCell ref="H24:J24"/>
    <mergeCell ref="H25:J25"/>
    <mergeCell ref="A26:C26"/>
    <mergeCell ref="H26:J26"/>
    <mergeCell ref="A17:C17"/>
    <mergeCell ref="H17:J17"/>
    <mergeCell ref="A18:C18"/>
    <mergeCell ref="H18:J18"/>
    <mergeCell ref="H19:J19"/>
    <mergeCell ref="H20:J20"/>
    <mergeCell ref="A12:C12"/>
    <mergeCell ref="H12:J12"/>
    <mergeCell ref="A13:C13"/>
    <mergeCell ref="H13:I16"/>
    <mergeCell ref="A14:C14"/>
    <mergeCell ref="A15:C15"/>
    <mergeCell ref="A16:C16"/>
    <mergeCell ref="N6:N7"/>
    <mergeCell ref="A7:C7"/>
    <mergeCell ref="H7:I7"/>
    <mergeCell ref="A8:C8"/>
    <mergeCell ref="H8:I11"/>
    <mergeCell ref="A9:C9"/>
    <mergeCell ref="A10:C10"/>
    <mergeCell ref="A11:C11"/>
    <mergeCell ref="A2:N2"/>
    <mergeCell ref="A5:G5"/>
    <mergeCell ref="H5:N5"/>
    <mergeCell ref="A6:C6"/>
    <mergeCell ref="D6:E6"/>
    <mergeCell ref="F6:F7"/>
    <mergeCell ref="G6:G7"/>
    <mergeCell ref="H6:J6"/>
    <mergeCell ref="K6:L6"/>
    <mergeCell ref="M6:M7"/>
  </mergeCells>
  <phoneticPr fontId="2" type="noConversion"/>
  <printOptions horizontalCentered="1"/>
  <pageMargins left="0.19685039370078741" right="0.19685039370078741" top="0.74803149606299213" bottom="0.35433070866141736" header="0.31496062992125984" footer="0.31496062992125984"/>
  <pageSetup paperSize="9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 결산서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2025-03-31T05:19:12Z</dcterms:created>
  <dcterms:modified xsi:type="dcterms:W3CDTF">2025-03-31T05:19:39Z</dcterms:modified>
</cp:coreProperties>
</file>