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5\"/>
    </mc:Choice>
  </mc:AlternateContent>
  <xr:revisionPtr revIDLastSave="0" documentId="13_ncr:1_{E51626B3-B842-485C-BA42-44196AE39825}" xr6:coauthVersionLast="47" xr6:coauthVersionMax="47" xr10:uidLastSave="{00000000-0000-0000-0000-000000000000}"/>
  <bookViews>
    <workbookView xWindow="16080" yWindow="3120" windowWidth="29040" windowHeight="16440" activeTab="1" xr2:uid="{00000000-000D-0000-FFFF-FFFF00000000}"/>
  </bookViews>
  <sheets>
    <sheet name="세입명세서" sheetId="10" r:id="rId1"/>
    <sheet name="세출명세서" sheetId="11" r:id="rId2"/>
  </sheets>
  <definedNames>
    <definedName name="_xlnm._FilterDatabase" localSheetId="0" hidden="1">세입명세서!$A$6:$H$28</definedName>
    <definedName name="_xlnm._FilterDatabase" localSheetId="1" hidden="1">세출명세서!$A$6:$H$38</definedName>
    <definedName name="_xlnm.Print_Area" localSheetId="1">세출명세서!$A$1:$H$39</definedName>
    <definedName name="_xlnm.Print_Titles" localSheetId="1">세출명세서!$1:$6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1" l="1"/>
  <c r="H42" i="11"/>
  <c r="E30" i="11" l="1"/>
  <c r="D32" i="11"/>
  <c r="D33" i="11" s="1"/>
  <c r="D34" i="11" s="1"/>
  <c r="D37" i="11"/>
  <c r="D38" i="11" s="1"/>
  <c r="D27" i="11"/>
  <c r="D28" i="11" s="1"/>
  <c r="D22" i="11"/>
  <c r="D23" i="11" s="1"/>
  <c r="D15" i="11"/>
  <c r="D12" i="11"/>
  <c r="D39" i="11" l="1"/>
  <c r="D42" i="11" s="1"/>
  <c r="G11" i="10"/>
  <c r="F11" i="10"/>
  <c r="D11" i="10"/>
  <c r="D12" i="10" s="1"/>
  <c r="E10" i="10"/>
  <c r="E7" i="10"/>
  <c r="E8" i="10"/>
  <c r="E9" i="10"/>
  <c r="E13" i="10"/>
  <c r="E16" i="10"/>
  <c r="E17" i="10"/>
  <c r="D26" i="10"/>
  <c r="D27" i="10" s="1"/>
  <c r="D21" i="10"/>
  <c r="D22" i="10" s="1"/>
  <c r="D23" i="10" s="1"/>
  <c r="D18" i="10"/>
  <c r="D19" i="10" s="1"/>
  <c r="D14" i="10"/>
  <c r="D15" i="10" s="1"/>
  <c r="A2" i="11"/>
  <c r="E11" i="10" l="1"/>
  <c r="E21" i="10"/>
  <c r="D28" i="10"/>
  <c r="E29" i="11"/>
  <c r="E31" i="11"/>
  <c r="E32" i="11"/>
  <c r="E36" i="11"/>
  <c r="E35" i="11"/>
  <c r="E26" i="11"/>
  <c r="E25" i="11"/>
  <c r="E24" i="11"/>
  <c r="G37" i="11" l="1"/>
  <c r="G38" i="11" s="1"/>
  <c r="G33" i="11"/>
  <c r="G34" i="11" s="1"/>
  <c r="G27" i="11"/>
  <c r="G28" i="11" s="1"/>
  <c r="G22" i="11"/>
  <c r="G15" i="11"/>
  <c r="G12" i="11"/>
  <c r="F37" i="11"/>
  <c r="F38" i="11" s="1"/>
  <c r="F33" i="11"/>
  <c r="F34" i="11" s="1"/>
  <c r="F27" i="11"/>
  <c r="F28" i="11" s="1"/>
  <c r="F22" i="11"/>
  <c r="F15" i="11"/>
  <c r="F12" i="11"/>
  <c r="E25" i="10"/>
  <c r="E24" i="10"/>
  <c r="E20" i="10"/>
  <c r="E22" i="10" s="1"/>
  <c r="G26" i="10"/>
  <c r="G27" i="10" s="1"/>
  <c r="G22" i="10"/>
  <c r="G23" i="10" s="1"/>
  <c r="G18" i="10"/>
  <c r="G19" i="10" s="1"/>
  <c r="G14" i="10"/>
  <c r="G15" i="10" s="1"/>
  <c r="G12" i="10"/>
  <c r="F26" i="10"/>
  <c r="F27" i="10" s="1"/>
  <c r="F22" i="10"/>
  <c r="F23" i="10" s="1"/>
  <c r="F18" i="10"/>
  <c r="F19" i="10" s="1"/>
  <c r="F14" i="10"/>
  <c r="F15" i="10" s="1"/>
  <c r="F12" i="10"/>
  <c r="G23" i="11" l="1"/>
  <c r="G39" i="11" s="1"/>
  <c r="F23" i="11"/>
  <c r="F39" i="11" s="1"/>
  <c r="G28" i="10"/>
  <c r="F28" i="10"/>
  <c r="F42" i="11" l="1"/>
  <c r="E18" i="10"/>
  <c r="E19" i="10" s="1"/>
  <c r="E23" i="10"/>
  <c r="E26" i="10"/>
  <c r="E27" i="10" s="1"/>
  <c r="E12" i="10" l="1"/>
  <c r="E14" i="10"/>
  <c r="E15" i="10" s="1"/>
  <c r="E7" i="11"/>
  <c r="E17" i="11"/>
  <c r="E9" i="11"/>
  <c r="E19" i="11"/>
  <c r="E11" i="11"/>
  <c r="E13" i="11"/>
  <c r="E21" i="11"/>
  <c r="E37" i="11"/>
  <c r="E38" i="11" s="1"/>
  <c r="E18" i="11"/>
  <c r="E10" i="11"/>
  <c r="E14" i="11"/>
  <c r="E16" i="11"/>
  <c r="E20" i="11"/>
  <c r="E8" i="11"/>
  <c r="E28" i="10" l="1"/>
  <c r="E27" i="11"/>
  <c r="E28" i="11" s="1"/>
  <c r="E33" i="11"/>
  <c r="E34" i="11" s="1"/>
  <c r="E22" i="11"/>
  <c r="E12" i="11"/>
  <c r="E15" i="11"/>
  <c r="E23" i="11" l="1"/>
  <c r="E39" i="11" s="1"/>
  <c r="E42" i="11" s="1"/>
</calcChain>
</file>

<file path=xl/sharedStrings.xml><?xml version="1.0" encoding="utf-8"?>
<sst xmlns="http://schemas.openxmlformats.org/spreadsheetml/2006/main" count="104" uniqueCount="76">
  <si>
    <t>(단위:원)</t>
    <phoneticPr fontId="2" type="noConversion"/>
  </si>
  <si>
    <t>과 목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</si>
  <si>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</si>
  <si>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</si>
  <si>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</si>
  <si>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</si>
  <si>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</si>
  <si>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</si>
  <si>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</si>
  <si>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</si>
  <si>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</si>
  <si>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</si>
  <si>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</si>
  <si>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</si>
  <si>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</si>
  <si>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</si>
  <si>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</si>
  <si>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</si>
  <si>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</si>
  <si>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</si>
  <si>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</si>
  <si>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</si>
  <si>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</si>
  <si>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</si>
  <si>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</si>
  <si>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</si>
  <si>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</si>
  <si>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</si>
  <si>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</si>
  <si>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</si>
  <si>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</si>
  <si>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</si>
  <si>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</si>
  <si>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</si>
  <si>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</si>
  <si>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</si>
  <si>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</si>
  <si>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</si>
  <si>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</si>
  <si>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</si>
  <si>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</si>
  <si>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</si>
  <si>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</si>
  <si>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</si>
  <si>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</si>
  <si>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</si>
  <si>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</si>
  <si>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</si>
  <si>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</si>
  <si>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</si>
  <si>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</si>
  <si>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</si>
  <si>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</si>
  <si>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</si>
  <si>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</si>
  <si>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퇴직금 및
퇴직적립금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</si>
  <si>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</si>
  <si>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</si>
  <si>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</si>
  <si>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</si>
  <si>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</si>
  <si>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전년도이월금
(후원금)</t>
    <phoneticPr fontId="2" type="noConversion"/>
  </si>
  <si>
    <t>합계</t>
    <phoneticPr fontId="2" type="noConversion"/>
  </si>
  <si>
    <t>보조금 사업비</t>
    <phoneticPr fontId="2" type="noConversion"/>
  </si>
  <si>
    <t>법인전입금
사업비</t>
    <phoneticPr fontId="2" type="noConversion"/>
  </si>
  <si>
    <t>후원금 사업비</t>
    <phoneticPr fontId="2" type="noConversion"/>
  </si>
  <si>
    <t>정부보조금
반환금</t>
    <phoneticPr fontId="2" type="noConversion"/>
  </si>
  <si>
    <t>이자 반환금</t>
    <phoneticPr fontId="2" type="noConversion"/>
  </si>
  <si>
    <t>기타보조금</t>
    <phoneticPr fontId="2" type="noConversion"/>
  </si>
  <si>
    <t>기타보조금
사업비</t>
    <phoneticPr fontId="2" type="noConversion"/>
  </si>
  <si>
    <t>아이돌봄지 지원사업 삭감</t>
    <phoneticPr fontId="2" type="noConversion"/>
  </si>
  <si>
    <t>공동육아나눔터 복지수당 시에서 직접 지급</t>
    <phoneticPr fontId="2" type="noConversion"/>
  </si>
  <si>
    <t>이월금</t>
    <phoneticPr fontId="2" type="noConversion"/>
  </si>
  <si>
    <t>아이돌봄 지원사업 삭감
공동육아나눔터 복지수당 시에서 직접 지급</t>
    <phoneticPr fontId="2" type="noConversion"/>
  </si>
  <si>
    <t>양성평등기금사업
성주재단지원사업
사랑의 열매 지원사업</t>
    <phoneticPr fontId="2" type="noConversion"/>
  </si>
  <si>
    <t>양성평등기금사업 외 3건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</si>
</sst>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화합한마당 외 8개 사업 &quot;###,###&quot;원 &quot;"/>
    <numFmt numFmtId="180" formatCode="&quot;(예상) 지정후원금 &quot;###,###&quot;원 &quot;"/>
    <numFmt numFmtId="181" formatCode="&quot;(예상) 비지정후원금 &quot;###,###&quot;원 &quot;"/>
    <numFmt numFmtId="182" formatCode="&quot;법인전입금 &quot;###,###&quot;원 &quot;"/>
    <numFmt numFmtId="183" formatCode="&quot;(예상) 보조금, 법인전출금 이자수입 &quot;###,###&quot;원 &quot;"/>
    <numFmt numFmtId="184" formatCode="&quot;(예상) 후원금 이자수입 &quot;###,###&quot;원 &quot;"/>
    <numFmt numFmtId="185" formatCode="&quot;종사자 급여 &quot;###,###&quot;원 &quot;"/>
    <numFmt numFmtId="186" formatCode="&quot;직원 퇴직금 &quot;###,###&quot;원 &quot;"/>
    <numFmt numFmtId="187" formatCode="&quot;직원회식비, 직원문화체험비 등 &quot;###,###&quot;원 &quot;"/>
    <numFmt numFmtId="188" formatCode="&quot;센터장활동비 &quot;###,###&quot;원 &quot;"/>
    <numFmt numFmtId="189" formatCode="&quot;운영회의비 등 &quot;###,###&quot;원 &quot;"/>
    <numFmt numFmtId="190" formatCode="&quot;직원 출장비 &quot;###,###&quot;원 &quot;"/>
    <numFmt numFmtId="191" formatCode="&quot;수용비, 홍보비, 공고료 등 &quot;###,###&quot;원 &quot;"/>
    <numFmt numFmtId="192" formatCode="&quot;전기요금, 전화요금, 우편료 등 &quot;###,###&quot;원 &quot;"/>
    <numFmt numFmtId="193" formatCode="&quot;보험, 세금, 회비 등 &quot;###,###&quot;원 &quot;"/>
    <numFmt numFmtId="194" formatCode="&quot;차량관리비, 차량유류비 등 &quot;###,###&quot;원 &quot;"/>
    <numFmt numFmtId="195" formatCode="&quot;직원교육비, 직원급량비 등 &quot;###,###&quot;원 &quot;"/>
    <numFmt numFmtId="196" formatCode="&quot;신규직원 책상, 컴퓨터 등 &quot;###,###&quot;원 &quot;"/>
    <numFmt numFmtId="197" formatCode="&quot;(예상) 후원금 사업비 &quot;###,###&quot;원 &quot;"/>
    <numFmt numFmtId="198" formatCode="&quot;법인전출금 사업비 &quot;###,###&quot;원 &quot;"/>
    <numFmt numFmtId="199" formatCode="&quot;(예상) 이자수입 &quot;###,###&quot;원 &quot;"/>
    <numFmt numFmtId="200" formatCode="&quot;명절수당, 가족수당 등 &quot;###,###&quot;원 &quot;"/>
    <numFmt numFmtId="201" formatCode="&quot;(예상) &quot;###,###&quot; &quot;"/>
    <numFmt numFmtId="202" formatCode="&quot;공동육아나눔터 리모델링 &quot;###,###&quot;원 &quot;"/>
    <numFmt numFmtId="203" formatCode="####&quot;년도 남원시가족센터 세입〮세출명세서&quot;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5" fillId="0" borderId="5" xfId="1" applyNumberFormat="1" applyFont="1" applyBorder="1" applyAlignment="1">
      <alignment vertical="center"/>
    </xf>
    <xf numFmtId="177" fontId="17" fillId="0" borderId="5" xfId="1" applyNumberFormat="1" applyFont="1" applyBorder="1" applyAlignment="1">
      <alignment vertical="center"/>
    </xf>
    <xf numFmtId="41" fontId="18" fillId="2" borderId="10" xfId="1" applyFont="1" applyFill="1" applyBorder="1" applyAlignment="1">
      <alignment horizontal="center" vertical="center"/>
    </xf>
    <xf numFmtId="177" fontId="19" fillId="0" borderId="7" xfId="1" applyNumberFormat="1" applyFont="1" applyBorder="1" applyAlignment="1">
      <alignment vertical="center"/>
    </xf>
    <xf numFmtId="41" fontId="18" fillId="0" borderId="0" xfId="1" applyFont="1">
      <alignment vertical="center"/>
    </xf>
    <xf numFmtId="41" fontId="18" fillId="0" borderId="0" xfId="1" applyFont="1" applyAlignment="1">
      <alignment horizontal="right" vertical="center"/>
    </xf>
    <xf numFmtId="177" fontId="18" fillId="0" borderId="0" xfId="1" applyNumberFormat="1" applyFont="1" applyAlignment="1">
      <alignment horizontal="right" vertical="center"/>
    </xf>
    <xf numFmtId="41" fontId="18" fillId="2" borderId="11" xfId="1" applyFont="1" applyFill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201" fontId="15" fillId="0" borderId="5" xfId="1" applyNumberFormat="1" applyFont="1" applyBorder="1">
      <alignment vertical="center"/>
    </xf>
    <xf numFmtId="201" fontId="15" fillId="0" borderId="5" xfId="1" applyNumberFormat="1" applyFont="1" applyBorder="1" applyAlignment="1">
      <alignment vertical="center"/>
    </xf>
    <xf numFmtId="41" fontId="17" fillId="0" borderId="5" xfId="1" applyFont="1" applyBorder="1" applyAlignment="1">
      <alignment vertical="center"/>
    </xf>
    <xf numFmtId="41" fontId="13" fillId="0" borderId="5" xfId="1" applyFont="1" applyBorder="1" applyAlignment="1">
      <alignment vertical="center"/>
    </xf>
    <xf numFmtId="41" fontId="19" fillId="0" borderId="7" xfId="1" applyFont="1" applyBorder="1" applyAlignment="1">
      <alignment vertical="center"/>
    </xf>
    <xf numFmtId="41" fontId="15" fillId="0" borderId="5" xfId="1" applyFont="1" applyBorder="1" applyAlignment="1">
      <alignment vertical="center"/>
    </xf>
    <xf numFmtId="179" fontId="20" fillId="0" borderId="6" xfId="1" applyNumberFormat="1" applyFont="1" applyBorder="1" applyAlignment="1">
      <alignment horizontal="right" vertical="center" wrapText="1"/>
    </xf>
    <xf numFmtId="186" fontId="20" fillId="0" borderId="6" xfId="1" applyNumberFormat="1" applyFont="1" applyBorder="1" applyAlignment="1">
      <alignment horizontal="right" vertical="center"/>
    </xf>
    <xf numFmtId="185" fontId="20" fillId="0" borderId="6" xfId="1" applyNumberFormat="1" applyFont="1" applyBorder="1" applyAlignment="1">
      <alignment horizontal="right" vertical="center" wrapText="1"/>
    </xf>
    <xf numFmtId="187" fontId="20" fillId="0" borderId="6" xfId="1" applyNumberFormat="1" applyFont="1" applyBorder="1" applyAlignment="1">
      <alignment horizontal="right" vertical="center"/>
    </xf>
    <xf numFmtId="177" fontId="21" fillId="0" borderId="6" xfId="1" applyNumberFormat="1" applyFont="1" applyBorder="1" applyAlignment="1">
      <alignment horizontal="right" vertical="center"/>
    </xf>
    <xf numFmtId="188" fontId="20" fillId="0" borderId="6" xfId="1" applyNumberFormat="1" applyFont="1" applyBorder="1" applyAlignment="1">
      <alignment horizontal="right" vertical="center"/>
    </xf>
    <xf numFmtId="189" fontId="20" fillId="0" borderId="6" xfId="1" applyNumberFormat="1" applyFont="1" applyBorder="1" applyAlignment="1">
      <alignment horizontal="right" vertical="center"/>
    </xf>
    <xf numFmtId="190" fontId="20" fillId="0" borderId="6" xfId="1" applyNumberFormat="1" applyFont="1" applyBorder="1" applyAlignment="1">
      <alignment horizontal="right" vertical="center"/>
    </xf>
    <xf numFmtId="191" fontId="20" fillId="0" borderId="6" xfId="1" applyNumberFormat="1" applyFont="1" applyBorder="1" applyAlignment="1">
      <alignment horizontal="right" vertical="center"/>
    </xf>
    <xf numFmtId="192" fontId="20" fillId="0" borderId="6" xfId="1" applyNumberFormat="1" applyFont="1" applyBorder="1" applyAlignment="1">
      <alignment horizontal="right" vertical="center"/>
    </xf>
    <xf numFmtId="193" fontId="20" fillId="0" borderId="6" xfId="1" applyNumberFormat="1" applyFont="1" applyBorder="1" applyAlignment="1">
      <alignment horizontal="right" vertical="center"/>
    </xf>
    <xf numFmtId="194" fontId="20" fillId="0" borderId="6" xfId="1" applyNumberFormat="1" applyFont="1" applyBorder="1" applyAlignment="1">
      <alignment horizontal="right" vertical="center"/>
    </xf>
    <xf numFmtId="195" fontId="20" fillId="0" borderId="6" xfId="1" applyNumberFormat="1" applyFont="1" applyBorder="1" applyAlignment="1">
      <alignment horizontal="right" vertical="center"/>
    </xf>
    <xf numFmtId="202" fontId="20" fillId="0" borderId="6" xfId="1" applyNumberFormat="1" applyFont="1" applyBorder="1" applyAlignment="1">
      <alignment horizontal="right" vertical="center"/>
    </xf>
    <xf numFmtId="196" fontId="20" fillId="0" borderId="6" xfId="1" applyNumberFormat="1" applyFont="1" applyBorder="1" applyAlignment="1">
      <alignment horizontal="right" vertical="center"/>
    </xf>
    <xf numFmtId="177" fontId="20" fillId="0" borderId="6" xfId="1" applyNumberFormat="1" applyFont="1" applyBorder="1" applyAlignment="1">
      <alignment horizontal="right" vertical="center"/>
    </xf>
    <xf numFmtId="198" fontId="20" fillId="0" borderId="6" xfId="1" applyNumberFormat="1" applyFont="1" applyBorder="1" applyAlignment="1">
      <alignment horizontal="right" vertical="center"/>
    </xf>
    <xf numFmtId="197" fontId="20" fillId="0" borderId="6" xfId="1" applyNumberFormat="1" applyFont="1" applyBorder="1" applyAlignment="1">
      <alignment horizontal="right" vertical="center"/>
    </xf>
    <xf numFmtId="177" fontId="22" fillId="0" borderId="6" xfId="1" applyNumberFormat="1" applyFont="1" applyBorder="1" applyAlignment="1">
      <alignment horizontal="right" vertical="center"/>
    </xf>
    <xf numFmtId="199" fontId="20" fillId="0" borderId="6" xfId="1" applyNumberFormat="1" applyFont="1" applyBorder="1" applyAlignment="1">
      <alignment horizontal="right" vertical="center"/>
    </xf>
    <xf numFmtId="182" fontId="20" fillId="0" borderId="6" xfId="1" applyNumberFormat="1" applyFont="1" applyBorder="1" applyAlignment="1">
      <alignment horizontal="right" vertical="center"/>
    </xf>
    <xf numFmtId="180" fontId="20" fillId="0" borderId="6" xfId="1" applyNumberFormat="1" applyFont="1" applyBorder="1" applyAlignment="1">
      <alignment horizontal="right" vertical="center"/>
    </xf>
    <xf numFmtId="181" fontId="20" fillId="0" borderId="6" xfId="1" applyNumberFormat="1" applyFont="1" applyBorder="1" applyAlignment="1">
      <alignment horizontal="right" vertical="center"/>
    </xf>
    <xf numFmtId="41" fontId="20" fillId="0" borderId="6" xfId="1" applyFont="1" applyBorder="1" applyAlignment="1">
      <alignment horizontal="right" vertical="center"/>
    </xf>
    <xf numFmtId="41" fontId="21" fillId="0" borderId="6" xfId="1" applyFont="1" applyBorder="1" applyAlignment="1">
      <alignment horizontal="right" vertical="center"/>
    </xf>
    <xf numFmtId="183" fontId="20" fillId="0" borderId="6" xfId="1" applyNumberFormat="1" applyFont="1" applyBorder="1" applyAlignment="1">
      <alignment horizontal="right" vertical="center"/>
    </xf>
    <xf numFmtId="184" fontId="20" fillId="0" borderId="6" xfId="1" applyNumberFormat="1" applyFont="1" applyBorder="1" applyAlignment="1">
      <alignment horizontal="right" vertical="center"/>
    </xf>
    <xf numFmtId="41" fontId="21" fillId="0" borderId="8" xfId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5" fillId="0" borderId="5" xfId="1" applyNumberFormat="1" applyFont="1" applyBorder="1" applyAlignment="1">
      <alignment horizontal="center" vertical="center" wrapText="1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177" fontId="9" fillId="0" borderId="15" xfId="1" applyNumberFormat="1" applyFont="1" applyBorder="1" applyAlignment="1">
      <alignment horizontal="center" vertical="center"/>
    </xf>
    <xf numFmtId="177" fontId="15" fillId="0" borderId="15" xfId="1" applyNumberFormat="1" applyFont="1" applyBorder="1" applyAlignment="1">
      <alignment vertical="center"/>
    </xf>
    <xf numFmtId="185" fontId="20" fillId="0" borderId="16" xfId="1" applyNumberFormat="1" applyFont="1" applyBorder="1" applyAlignment="1">
      <alignment horizontal="right" vertical="center" wrapText="1"/>
    </xf>
    <xf numFmtId="178" fontId="20" fillId="0" borderId="16" xfId="1" applyNumberFormat="1" applyFont="1" applyBorder="1" applyAlignment="1">
      <alignment horizontal="right" vertical="center" wrapText="1"/>
    </xf>
    <xf numFmtId="200" fontId="20" fillId="0" borderId="6" xfId="1" applyNumberFormat="1" applyFont="1" applyBorder="1" applyAlignment="1">
      <alignment horizontal="right" vertical="center" wrapText="1"/>
    </xf>
    <xf numFmtId="177" fontId="14" fillId="0" borderId="7" xfId="1" applyNumberFormat="1" applyFont="1" applyBorder="1">
      <alignment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5" fillId="0" borderId="4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 wrapText="1"/>
    </xf>
    <xf numFmtId="203" fontId="7" fillId="0" borderId="0" xfId="1" applyNumberFormat="1" applyFont="1" applyAlignment="1">
      <alignment horizontal="center" vertical="center"/>
    </xf>
    <xf numFmtId="41" fontId="18" fillId="2" borderId="1" xfId="1" applyFont="1" applyFill="1" applyBorder="1" applyAlignment="1">
      <alignment horizontal="center" vertical="center"/>
    </xf>
    <xf numFmtId="41" fontId="18" fillId="2" borderId="2" xfId="1" applyFont="1" applyFill="1" applyBorder="1" applyAlignment="1">
      <alignment horizontal="center" vertical="center"/>
    </xf>
    <xf numFmtId="41" fontId="18" fillId="2" borderId="11" xfId="1" applyFont="1" applyFill="1" applyBorder="1" applyAlignment="1">
      <alignment horizontal="center" vertical="center"/>
    </xf>
    <xf numFmtId="41" fontId="18" fillId="2" borderId="3" xfId="1" applyFont="1" applyFill="1" applyBorder="1" applyAlignment="1">
      <alignment horizontal="center" vertical="center" wrapText="1"/>
    </xf>
    <xf numFmtId="41" fontId="18" fillId="2" borderId="12" xfId="1" applyFont="1" applyFill="1" applyBorder="1" applyAlignment="1">
      <alignment horizontal="center" vertical="center"/>
    </xf>
    <xf numFmtId="41" fontId="18" fillId="0" borderId="13" xfId="1" applyFont="1" applyBorder="1" applyAlignment="1">
      <alignment horizontal="left" vertical="center"/>
    </xf>
    <xf numFmtId="41" fontId="18" fillId="2" borderId="2" xfId="1" applyFont="1" applyFill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5" fillId="0" borderId="4" xfId="1" applyNumberFormat="1" applyFont="1" applyBorder="1" applyAlignment="1">
      <alignment horizontal="center" vertical="center" wrapText="1"/>
    </xf>
    <xf numFmtId="177" fontId="15" fillId="0" borderId="5" xfId="1" applyNumberFormat="1" applyFont="1" applyBorder="1" applyAlignment="1">
      <alignment horizontal="center" vertical="center" wrapText="1"/>
    </xf>
    <xf numFmtId="177" fontId="19" fillId="0" borderId="9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view="pageBreakPreview" zoomScale="85" zoomScaleNormal="85" zoomScaleSheetLayoutView="85" workbookViewId="0">
      <selection activeCell="H11" sqref="H1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0.625" style="1" customWidth="1"/>
    <col min="7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73">
        <v>2025</v>
      </c>
      <c r="B2" s="73"/>
      <c r="C2" s="73"/>
      <c r="D2" s="73"/>
      <c r="E2" s="73"/>
      <c r="F2" s="73"/>
      <c r="G2" s="73"/>
      <c r="H2" s="7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9" t="s">
        <v>42</v>
      </c>
      <c r="B4" s="79"/>
      <c r="C4" s="12"/>
      <c r="D4" s="12"/>
      <c r="E4" s="13"/>
      <c r="F4" s="12"/>
      <c r="G4" s="12"/>
      <c r="H4" s="5" t="s">
        <v>0</v>
      </c>
    </row>
    <row r="5" spans="1:8" s="4" customFormat="1" ht="39.950000000000003" customHeight="1" x14ac:dyDescent="0.3">
      <c r="A5" s="74" t="s">
        <v>1</v>
      </c>
      <c r="B5" s="75"/>
      <c r="C5" s="75"/>
      <c r="D5" s="75" t="s">
        <v>56</v>
      </c>
      <c r="E5" s="75" t="s">
        <v>57</v>
      </c>
      <c r="F5" s="80" t="s">
        <v>58</v>
      </c>
      <c r="G5" s="75" t="s">
        <v>59</v>
      </c>
      <c r="H5" s="77" t="s">
        <v>60</v>
      </c>
    </row>
    <row r="6" spans="1:8" s="4" customFormat="1" ht="39.950000000000003" customHeight="1" thickBot="1" x14ac:dyDescent="0.35">
      <c r="A6" s="10" t="s">
        <v>2</v>
      </c>
      <c r="B6" s="15" t="s">
        <v>3</v>
      </c>
      <c r="C6" s="15" t="s">
        <v>4</v>
      </c>
      <c r="D6" s="76"/>
      <c r="E6" s="76"/>
      <c r="F6" s="76"/>
      <c r="G6" s="76"/>
      <c r="H6" s="78"/>
    </row>
    <row r="7" spans="1:8" s="4" customFormat="1" ht="39.950000000000003" customHeight="1" thickTop="1" x14ac:dyDescent="0.3">
      <c r="A7" s="71" t="s">
        <v>45</v>
      </c>
      <c r="B7" s="72" t="s">
        <v>44</v>
      </c>
      <c r="C7" s="56" t="s">
        <v>5</v>
      </c>
      <c r="D7" s="57">
        <v>2711227000</v>
      </c>
      <c r="E7" s="57">
        <f>SUM(D7,F7:G7)</f>
        <v>2577891000</v>
      </c>
      <c r="F7" s="57">
        <v>-133336000</v>
      </c>
      <c r="G7" s="57">
        <v>0</v>
      </c>
      <c r="H7" s="59" t="s">
        <v>73</v>
      </c>
    </row>
    <row r="8" spans="1:8" s="4" customFormat="1" ht="39.950000000000003" customHeight="1" x14ac:dyDescent="0.3">
      <c r="A8" s="63"/>
      <c r="B8" s="65"/>
      <c r="C8" s="51" t="s">
        <v>6</v>
      </c>
      <c r="D8" s="8">
        <v>674289000</v>
      </c>
      <c r="E8" s="8">
        <f t="shared" ref="E8:E10" si="0">SUM(D8,F8:G8)</f>
        <v>647963000</v>
      </c>
      <c r="F8" s="8">
        <v>-26326000</v>
      </c>
      <c r="G8" s="8">
        <v>0</v>
      </c>
      <c r="H8" s="59" t="s">
        <v>73</v>
      </c>
    </row>
    <row r="9" spans="1:8" s="4" customFormat="1" ht="39.950000000000003" customHeight="1" x14ac:dyDescent="0.3">
      <c r="A9" s="63"/>
      <c r="B9" s="65"/>
      <c r="C9" s="51" t="s">
        <v>13</v>
      </c>
      <c r="D9" s="8">
        <v>2055108000</v>
      </c>
      <c r="E9" s="8">
        <f t="shared" si="0"/>
        <v>2012730000</v>
      </c>
      <c r="F9" s="8">
        <v>-42378000</v>
      </c>
      <c r="G9" s="8">
        <v>0</v>
      </c>
      <c r="H9" s="59" t="s">
        <v>73</v>
      </c>
    </row>
    <row r="10" spans="1:8" s="4" customFormat="1" ht="39.950000000000003" customHeight="1" x14ac:dyDescent="0.3">
      <c r="A10" s="63"/>
      <c r="B10" s="65"/>
      <c r="C10" s="51" t="s">
        <v>68</v>
      </c>
      <c r="D10" s="8">
        <v>0</v>
      </c>
      <c r="E10" s="8">
        <f t="shared" si="0"/>
        <v>28800000</v>
      </c>
      <c r="F10" s="8">
        <v>28800000</v>
      </c>
      <c r="G10" s="8">
        <v>0</v>
      </c>
      <c r="H10" s="23" t="s">
        <v>74</v>
      </c>
    </row>
    <row r="11" spans="1:8" s="4" customFormat="1" ht="39.950000000000003" customHeight="1" x14ac:dyDescent="0.3">
      <c r="A11" s="63"/>
      <c r="B11" s="65"/>
      <c r="C11" s="16" t="s">
        <v>51</v>
      </c>
      <c r="D11" s="9">
        <f>SUM(D7:D10)</f>
        <v>5440624000</v>
      </c>
      <c r="E11" s="9">
        <f>SUM(E7:E10)</f>
        <v>5267384000</v>
      </c>
      <c r="F11" s="9">
        <f>SUM(F7:F10)</f>
        <v>-173240000</v>
      </c>
      <c r="G11" s="9">
        <f>SUM(G7:G10)</f>
        <v>0</v>
      </c>
      <c r="H11" s="27"/>
    </row>
    <row r="12" spans="1:8" s="4" customFormat="1" ht="39.950000000000003" customHeight="1" x14ac:dyDescent="0.3">
      <c r="A12" s="63"/>
      <c r="B12" s="64" t="s">
        <v>36</v>
      </c>
      <c r="C12" s="64"/>
      <c r="D12" s="7">
        <f>SUM(D11)</f>
        <v>5440624000</v>
      </c>
      <c r="E12" s="7">
        <f>SUM(E11)</f>
        <v>5267384000</v>
      </c>
      <c r="F12" s="7">
        <f>SUM(F11)</f>
        <v>-173240000</v>
      </c>
      <c r="G12" s="7">
        <f>SUM(G11)</f>
        <v>0</v>
      </c>
      <c r="H12" s="27"/>
    </row>
    <row r="13" spans="1:8" s="4" customFormat="1" ht="39.950000000000003" customHeight="1" x14ac:dyDescent="0.3">
      <c r="A13" s="63" t="s">
        <v>8</v>
      </c>
      <c r="B13" s="65" t="s">
        <v>9</v>
      </c>
      <c r="C13" s="51" t="s">
        <v>10</v>
      </c>
      <c r="D13" s="8">
        <v>25500000</v>
      </c>
      <c r="E13" s="8">
        <f t="shared" ref="E13" si="1">SUM(D13,F13:G13)</f>
        <v>25500000</v>
      </c>
      <c r="F13" s="8">
        <v>0</v>
      </c>
      <c r="G13" s="8">
        <v>0</v>
      </c>
      <c r="H13" s="43"/>
    </row>
    <row r="14" spans="1:8" s="4" customFormat="1" ht="39.950000000000003" customHeight="1" x14ac:dyDescent="0.3">
      <c r="A14" s="63"/>
      <c r="B14" s="65"/>
      <c r="C14" s="16" t="s">
        <v>51</v>
      </c>
      <c r="D14" s="9">
        <f>SUM(D13)</f>
        <v>25500000</v>
      </c>
      <c r="E14" s="9">
        <f>SUM(E13)</f>
        <v>25500000</v>
      </c>
      <c r="F14" s="9">
        <f t="shared" ref="F14:F15" si="2">SUM(F13)</f>
        <v>0</v>
      </c>
      <c r="G14" s="9">
        <f t="shared" ref="G14" si="3">SUM(G13)</f>
        <v>0</v>
      </c>
      <c r="H14" s="27"/>
    </row>
    <row r="15" spans="1:8" s="4" customFormat="1" ht="39.950000000000003" customHeight="1" x14ac:dyDescent="0.3">
      <c r="A15" s="63"/>
      <c r="B15" s="64" t="s">
        <v>36</v>
      </c>
      <c r="C15" s="64"/>
      <c r="D15" s="7">
        <f t="shared" ref="D15" si="4">SUM(D14)</f>
        <v>25500000</v>
      </c>
      <c r="E15" s="7">
        <f t="shared" ref="E15" si="5">SUM(E14)</f>
        <v>25500000</v>
      </c>
      <c r="F15" s="7">
        <f t="shared" si="2"/>
        <v>0</v>
      </c>
      <c r="G15" s="7">
        <f t="shared" ref="G15" si="6">SUM(G14)</f>
        <v>0</v>
      </c>
      <c r="H15" s="27"/>
    </row>
    <row r="16" spans="1:8" s="4" customFormat="1" ht="39.950000000000003" customHeight="1" x14ac:dyDescent="0.3">
      <c r="A16" s="62" t="s">
        <v>46</v>
      </c>
      <c r="B16" s="66" t="s">
        <v>47</v>
      </c>
      <c r="C16" s="51" t="s">
        <v>11</v>
      </c>
      <c r="D16" s="17">
        <v>7000000</v>
      </c>
      <c r="E16" s="17">
        <f>SUM(D16,F16:G16)</f>
        <v>7000000</v>
      </c>
      <c r="F16" s="8">
        <v>0</v>
      </c>
      <c r="G16" s="8">
        <v>0</v>
      </c>
      <c r="H16" s="44"/>
    </row>
    <row r="17" spans="1:8" s="4" customFormat="1" ht="39.950000000000003" customHeight="1" x14ac:dyDescent="0.3">
      <c r="A17" s="63"/>
      <c r="B17" s="65"/>
      <c r="C17" s="51" t="s">
        <v>12</v>
      </c>
      <c r="D17" s="17">
        <v>6200000</v>
      </c>
      <c r="E17" s="17">
        <f>SUM(D17,F17:G17)</f>
        <v>6200000</v>
      </c>
      <c r="F17" s="8">
        <v>0</v>
      </c>
      <c r="G17" s="8">
        <v>0</v>
      </c>
      <c r="H17" s="45"/>
    </row>
    <row r="18" spans="1:8" s="4" customFormat="1" ht="39.950000000000003" customHeight="1" x14ac:dyDescent="0.3">
      <c r="A18" s="63"/>
      <c r="B18" s="65"/>
      <c r="C18" s="16" t="s">
        <v>51</v>
      </c>
      <c r="D18" s="9">
        <f>SUM(D16:D17)</f>
        <v>13200000</v>
      </c>
      <c r="E18" s="9">
        <f>SUM(E16:E17)</f>
        <v>13200000</v>
      </c>
      <c r="F18" s="9">
        <f>SUM(F16:F17)</f>
        <v>0</v>
      </c>
      <c r="G18" s="9">
        <f>SUM(G16:G17)</f>
        <v>0</v>
      </c>
      <c r="H18" s="27"/>
    </row>
    <row r="19" spans="1:8" s="4" customFormat="1" ht="39.950000000000003" customHeight="1" x14ac:dyDescent="0.3">
      <c r="A19" s="63"/>
      <c r="B19" s="64" t="s">
        <v>36</v>
      </c>
      <c r="C19" s="64"/>
      <c r="D19" s="7">
        <f>SUM(D18)</f>
        <v>13200000</v>
      </c>
      <c r="E19" s="7">
        <f>SUM(E18)</f>
        <v>13200000</v>
      </c>
      <c r="F19" s="7">
        <f>SUM(F18)</f>
        <v>0</v>
      </c>
      <c r="G19" s="7">
        <f>SUM(G18)</f>
        <v>0</v>
      </c>
      <c r="H19" s="27"/>
    </row>
    <row r="20" spans="1:8" s="4" customFormat="1" ht="39.950000000000003" customHeight="1" x14ac:dyDescent="0.3">
      <c r="A20" s="69" t="s">
        <v>72</v>
      </c>
      <c r="B20" s="70" t="s">
        <v>72</v>
      </c>
      <c r="C20" s="53" t="s">
        <v>39</v>
      </c>
      <c r="D20" s="8">
        <v>0</v>
      </c>
      <c r="E20" s="22">
        <f t="shared" ref="E20:E21" si="7">SUM(D20,F20:G20)</f>
        <v>0</v>
      </c>
      <c r="F20" s="22">
        <v>0</v>
      </c>
      <c r="G20" s="22">
        <v>0</v>
      </c>
      <c r="H20" s="46"/>
    </row>
    <row r="21" spans="1:8" s="4" customFormat="1" ht="39.950000000000003" customHeight="1" x14ac:dyDescent="0.3">
      <c r="A21" s="69"/>
      <c r="B21" s="70"/>
      <c r="C21" s="53" t="s">
        <v>61</v>
      </c>
      <c r="D21" s="22">
        <f>1848655+1062</f>
        <v>1849717</v>
      </c>
      <c r="E21" s="22">
        <f t="shared" si="7"/>
        <v>1849717</v>
      </c>
      <c r="F21" s="22">
        <v>0</v>
      </c>
      <c r="G21" s="22">
        <v>0</v>
      </c>
      <c r="H21" s="46"/>
    </row>
    <row r="22" spans="1:8" s="4" customFormat="1" ht="39.950000000000003" customHeight="1" x14ac:dyDescent="0.3">
      <c r="A22" s="69"/>
      <c r="B22" s="70"/>
      <c r="C22" s="16" t="s">
        <v>51</v>
      </c>
      <c r="D22" s="9">
        <f>SUM(D20:D21)</f>
        <v>1849717</v>
      </c>
      <c r="E22" s="19">
        <f>SUM(E20:E21)</f>
        <v>1849717</v>
      </c>
      <c r="F22" s="19">
        <f>SUM(F20:F20)</f>
        <v>0</v>
      </c>
      <c r="G22" s="19">
        <f>SUM(G20:G20)</f>
        <v>0</v>
      </c>
      <c r="H22" s="47"/>
    </row>
    <row r="23" spans="1:8" s="4" customFormat="1" ht="39.950000000000003" customHeight="1" x14ac:dyDescent="0.3">
      <c r="A23" s="69"/>
      <c r="B23" s="64" t="s">
        <v>62</v>
      </c>
      <c r="C23" s="64"/>
      <c r="D23" s="7">
        <f>SUM(D22)</f>
        <v>1849717</v>
      </c>
      <c r="E23" s="20">
        <f>SUM(E22)</f>
        <v>1849717</v>
      </c>
      <c r="F23" s="20">
        <f>SUM(F22)</f>
        <v>0</v>
      </c>
      <c r="G23" s="20">
        <f>SUM(G22)</f>
        <v>0</v>
      </c>
      <c r="H23" s="47"/>
    </row>
    <row r="24" spans="1:8" s="4" customFormat="1" ht="39.950000000000003" customHeight="1" x14ac:dyDescent="0.3">
      <c r="A24" s="69" t="s">
        <v>7</v>
      </c>
      <c r="B24" s="70" t="s">
        <v>7</v>
      </c>
      <c r="C24" s="53" t="s">
        <v>40</v>
      </c>
      <c r="D24" s="17">
        <v>63593</v>
      </c>
      <c r="E24" s="17">
        <f>SUM(D24,F24:G24)</f>
        <v>63593</v>
      </c>
      <c r="F24" s="8">
        <v>0</v>
      </c>
      <c r="G24" s="8">
        <v>0</v>
      </c>
      <c r="H24" s="48"/>
    </row>
    <row r="25" spans="1:8" s="4" customFormat="1" ht="39.950000000000003" customHeight="1" x14ac:dyDescent="0.3">
      <c r="A25" s="69"/>
      <c r="B25" s="70"/>
      <c r="C25" s="53" t="s">
        <v>41</v>
      </c>
      <c r="D25" s="17">
        <v>1062</v>
      </c>
      <c r="E25" s="17">
        <f>SUM(D25,F25:G25)</f>
        <v>1062</v>
      </c>
      <c r="F25" s="8">
        <v>0</v>
      </c>
      <c r="G25" s="8">
        <v>0</v>
      </c>
      <c r="H25" s="49"/>
    </row>
    <row r="26" spans="1:8" s="4" customFormat="1" ht="39.950000000000003" customHeight="1" x14ac:dyDescent="0.3">
      <c r="A26" s="69"/>
      <c r="B26" s="70"/>
      <c r="C26" s="16" t="s">
        <v>51</v>
      </c>
      <c r="D26" s="9">
        <f>SUM(D24:D25)</f>
        <v>64655</v>
      </c>
      <c r="E26" s="19">
        <f>SUM(E24:E25)</f>
        <v>64655</v>
      </c>
      <c r="F26" s="19">
        <f>SUM(F24:F25)</f>
        <v>0</v>
      </c>
      <c r="G26" s="19">
        <f>SUM(G24:G25)</f>
        <v>0</v>
      </c>
      <c r="H26" s="47"/>
    </row>
    <row r="27" spans="1:8" s="4" customFormat="1" ht="39.950000000000003" customHeight="1" x14ac:dyDescent="0.3">
      <c r="A27" s="69"/>
      <c r="B27" s="64" t="s">
        <v>36</v>
      </c>
      <c r="C27" s="64"/>
      <c r="D27" s="7">
        <f>SUM(D26)</f>
        <v>64655</v>
      </c>
      <c r="E27" s="20">
        <f>SUM(E26)</f>
        <v>64655</v>
      </c>
      <c r="F27" s="20">
        <f>SUM(F26)</f>
        <v>0</v>
      </c>
      <c r="G27" s="20">
        <f>SUM(G26)</f>
        <v>0</v>
      </c>
      <c r="H27" s="47"/>
    </row>
    <row r="28" spans="1:8" s="4" customFormat="1" ht="50.1" customHeight="1" thickBot="1" x14ac:dyDescent="0.35">
      <c r="A28" s="67" t="s">
        <v>37</v>
      </c>
      <c r="B28" s="68"/>
      <c r="C28" s="68"/>
      <c r="D28" s="11">
        <f>SUM(D12,D15,D19,D23,D27)</f>
        <v>5481238372</v>
      </c>
      <c r="E28" s="21">
        <f>SUM(E12,E15,E19,E23,E27)</f>
        <v>5307998372</v>
      </c>
      <c r="F28" s="11">
        <f>SUM(F12,F15,F19,F23,F27)</f>
        <v>-173240000</v>
      </c>
      <c r="G28" s="21">
        <f>SUM(G27,G23,G19,G15,G12)</f>
        <v>0</v>
      </c>
      <c r="H28" s="50"/>
    </row>
  </sheetData>
  <autoFilter ref="A6:H28" xr:uid="{00000000-0009-0000-0000-000000000000}"/>
  <mergeCells count="24">
    <mergeCell ref="A2:H2"/>
    <mergeCell ref="A5:C5"/>
    <mergeCell ref="D5:D6"/>
    <mergeCell ref="E5:E6"/>
    <mergeCell ref="H5:H6"/>
    <mergeCell ref="A4:B4"/>
    <mergeCell ref="F5:F6"/>
    <mergeCell ref="G5:G6"/>
    <mergeCell ref="A7:A12"/>
    <mergeCell ref="B12:C12"/>
    <mergeCell ref="B7:B11"/>
    <mergeCell ref="A13:A15"/>
    <mergeCell ref="B15:C15"/>
    <mergeCell ref="A16:A19"/>
    <mergeCell ref="B19:C19"/>
    <mergeCell ref="B13:B14"/>
    <mergeCell ref="B16:B18"/>
    <mergeCell ref="A28:C28"/>
    <mergeCell ref="A20:A23"/>
    <mergeCell ref="B23:C23"/>
    <mergeCell ref="A24:A27"/>
    <mergeCell ref="B27:C27"/>
    <mergeCell ref="B20:B22"/>
    <mergeCell ref="B24:B26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"/>
  <sheetViews>
    <sheetView tabSelected="1" view="pageBreakPreview" topLeftCell="A19" zoomScale="85" zoomScaleNormal="85" zoomScaleSheetLayoutView="85" workbookViewId="0">
      <selection activeCell="H31" sqref="H3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0.625" style="1" customWidth="1"/>
    <col min="7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73">
        <f>세입명세서!A2</f>
        <v>2025</v>
      </c>
      <c r="B2" s="73"/>
      <c r="C2" s="73"/>
      <c r="D2" s="73"/>
      <c r="E2" s="73"/>
      <c r="F2" s="73"/>
      <c r="G2" s="73"/>
      <c r="H2" s="73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9" t="s">
        <v>43</v>
      </c>
      <c r="B4" s="79"/>
      <c r="C4" s="12"/>
      <c r="D4" s="12"/>
      <c r="E4" s="14"/>
      <c r="F4" s="12"/>
      <c r="G4" s="12"/>
      <c r="H4" s="5" t="s">
        <v>0</v>
      </c>
    </row>
    <row r="5" spans="1:8" s="4" customFormat="1" ht="39.950000000000003" customHeight="1" x14ac:dyDescent="0.3">
      <c r="A5" s="74" t="s">
        <v>1</v>
      </c>
      <c r="B5" s="75"/>
      <c r="C5" s="75"/>
      <c r="D5" s="75" t="s">
        <v>56</v>
      </c>
      <c r="E5" s="75" t="s">
        <v>57</v>
      </c>
      <c r="F5" s="80" t="s">
        <v>58</v>
      </c>
      <c r="G5" s="75" t="s">
        <v>59</v>
      </c>
      <c r="H5" s="77" t="s">
        <v>60</v>
      </c>
    </row>
    <row r="6" spans="1:8" s="4" customFormat="1" ht="39.950000000000003" customHeight="1" thickBot="1" x14ac:dyDescent="0.35">
      <c r="A6" s="10" t="s">
        <v>2</v>
      </c>
      <c r="B6" s="15" t="s">
        <v>3</v>
      </c>
      <c r="C6" s="15" t="s">
        <v>4</v>
      </c>
      <c r="D6" s="76"/>
      <c r="E6" s="76"/>
      <c r="F6" s="76"/>
      <c r="G6" s="76"/>
      <c r="H6" s="78"/>
    </row>
    <row r="7" spans="1:8" s="4" customFormat="1" ht="30" customHeight="1" thickTop="1" x14ac:dyDescent="0.3">
      <c r="A7" s="86" t="s">
        <v>14</v>
      </c>
      <c r="B7" s="87" t="s">
        <v>15</v>
      </c>
      <c r="C7" s="56" t="s">
        <v>16</v>
      </c>
      <c r="D7" s="57">
        <v>1221508800</v>
      </c>
      <c r="E7" s="57">
        <f>SUM(D7,F7:G7)</f>
        <v>1221508800</v>
      </c>
      <c r="F7" s="57">
        <v>0</v>
      </c>
      <c r="G7" s="57">
        <v>0</v>
      </c>
      <c r="H7" s="58"/>
    </row>
    <row r="8" spans="1:8" s="4" customFormat="1" ht="30" customHeight="1" x14ac:dyDescent="0.3">
      <c r="A8" s="63"/>
      <c r="B8" s="65"/>
      <c r="C8" s="51" t="s">
        <v>17</v>
      </c>
      <c r="D8" s="8">
        <v>290525140</v>
      </c>
      <c r="E8" s="8">
        <f t="shared" ref="E8:E21" si="0">SUM(D8,F8:G8)</f>
        <v>278965140</v>
      </c>
      <c r="F8" s="8">
        <v>-11560000</v>
      </c>
      <c r="G8" s="8">
        <v>0</v>
      </c>
      <c r="H8" s="60" t="s">
        <v>71</v>
      </c>
    </row>
    <row r="9" spans="1:8" s="4" customFormat="1" ht="30" customHeight="1" x14ac:dyDescent="0.3">
      <c r="A9" s="63"/>
      <c r="B9" s="65"/>
      <c r="C9" s="52" t="s">
        <v>55</v>
      </c>
      <c r="D9" s="8">
        <v>116204870</v>
      </c>
      <c r="E9" s="8">
        <f t="shared" si="0"/>
        <v>116204870</v>
      </c>
      <c r="F9" s="8">
        <v>0</v>
      </c>
      <c r="G9" s="8">
        <v>0</v>
      </c>
      <c r="H9" s="24"/>
    </row>
    <row r="10" spans="1:8" s="4" customFormat="1" ht="30" customHeight="1" x14ac:dyDescent="0.3">
      <c r="A10" s="63"/>
      <c r="B10" s="65"/>
      <c r="C10" s="51" t="s">
        <v>18</v>
      </c>
      <c r="D10" s="8">
        <v>134360760</v>
      </c>
      <c r="E10" s="8">
        <f t="shared" si="0"/>
        <v>134360760</v>
      </c>
      <c r="F10" s="8">
        <v>0</v>
      </c>
      <c r="G10" s="8">
        <v>0</v>
      </c>
      <c r="H10" s="25"/>
    </row>
    <row r="11" spans="1:8" s="4" customFormat="1" ht="30" customHeight="1" x14ac:dyDescent="0.3">
      <c r="A11" s="63"/>
      <c r="B11" s="65"/>
      <c r="C11" s="51" t="s">
        <v>19</v>
      </c>
      <c r="D11" s="8">
        <v>6600000</v>
      </c>
      <c r="E11" s="8">
        <f t="shared" si="0"/>
        <v>6600000</v>
      </c>
      <c r="F11" s="8">
        <v>0</v>
      </c>
      <c r="G11" s="8">
        <v>0</v>
      </c>
      <c r="H11" s="26"/>
    </row>
    <row r="12" spans="1:8" s="4" customFormat="1" ht="30" customHeight="1" x14ac:dyDescent="0.3">
      <c r="A12" s="63"/>
      <c r="B12" s="65"/>
      <c r="C12" s="16" t="s">
        <v>52</v>
      </c>
      <c r="D12" s="9">
        <f t="shared" ref="D12" si="1">SUM(D7:D11)</f>
        <v>1769199570</v>
      </c>
      <c r="E12" s="9">
        <f t="shared" ref="E12" si="2">SUM(E7:E11)</f>
        <v>1757639570</v>
      </c>
      <c r="F12" s="9">
        <f>SUM(F7:F11)</f>
        <v>-11560000</v>
      </c>
      <c r="G12" s="9">
        <f>SUM(G7:G11)</f>
        <v>0</v>
      </c>
      <c r="H12" s="27"/>
    </row>
    <row r="13" spans="1:8" s="4" customFormat="1" ht="30" customHeight="1" x14ac:dyDescent="0.3">
      <c r="A13" s="63"/>
      <c r="B13" s="66" t="s">
        <v>48</v>
      </c>
      <c r="C13" s="51" t="s">
        <v>20</v>
      </c>
      <c r="D13" s="8">
        <v>5400000</v>
      </c>
      <c r="E13" s="8">
        <f t="shared" si="0"/>
        <v>5400000</v>
      </c>
      <c r="F13" s="8">
        <v>0</v>
      </c>
      <c r="G13" s="8">
        <v>0</v>
      </c>
      <c r="H13" s="28"/>
    </row>
    <row r="14" spans="1:8" s="4" customFormat="1" ht="30" customHeight="1" x14ac:dyDescent="0.3">
      <c r="A14" s="63"/>
      <c r="B14" s="65"/>
      <c r="C14" s="51" t="s">
        <v>21</v>
      </c>
      <c r="D14" s="8">
        <v>2660000</v>
      </c>
      <c r="E14" s="8">
        <f t="shared" si="0"/>
        <v>2660000</v>
      </c>
      <c r="F14" s="8">
        <v>0</v>
      </c>
      <c r="G14" s="8">
        <v>0</v>
      </c>
      <c r="H14" s="29"/>
    </row>
    <row r="15" spans="1:8" s="4" customFormat="1" ht="30" customHeight="1" x14ac:dyDescent="0.3">
      <c r="A15" s="63"/>
      <c r="B15" s="65"/>
      <c r="C15" s="16" t="s">
        <v>53</v>
      </c>
      <c r="D15" s="9">
        <f t="shared" ref="D15" si="3">SUM(D13:D14)</f>
        <v>8060000</v>
      </c>
      <c r="E15" s="9">
        <f t="shared" ref="E15" si="4">SUM(E13:E14)</f>
        <v>8060000</v>
      </c>
      <c r="F15" s="9">
        <f>SUM(F13:F14)</f>
        <v>0</v>
      </c>
      <c r="G15" s="9">
        <f>SUM(G13:G14)</f>
        <v>0</v>
      </c>
      <c r="H15" s="27"/>
    </row>
    <row r="16" spans="1:8" s="4" customFormat="1" ht="30" customHeight="1" x14ac:dyDescent="0.3">
      <c r="A16" s="63"/>
      <c r="B16" s="65" t="s">
        <v>22</v>
      </c>
      <c r="C16" s="51" t="s">
        <v>23</v>
      </c>
      <c r="D16" s="8">
        <v>18795000</v>
      </c>
      <c r="E16" s="8">
        <f t="shared" si="0"/>
        <v>18795000</v>
      </c>
      <c r="F16" s="8">
        <v>0</v>
      </c>
      <c r="G16" s="8">
        <v>0</v>
      </c>
      <c r="H16" s="30"/>
    </row>
    <row r="17" spans="1:8" s="4" customFormat="1" ht="30" customHeight="1" x14ac:dyDescent="0.3">
      <c r="A17" s="63"/>
      <c r="B17" s="65"/>
      <c r="C17" s="51" t="s">
        <v>24</v>
      </c>
      <c r="D17" s="8">
        <v>34125430</v>
      </c>
      <c r="E17" s="8">
        <f t="shared" si="0"/>
        <v>33898570</v>
      </c>
      <c r="F17" s="8">
        <v>0</v>
      </c>
      <c r="G17" s="8">
        <v>-226860</v>
      </c>
      <c r="H17" s="31"/>
    </row>
    <row r="18" spans="1:8" s="4" customFormat="1" ht="30" customHeight="1" x14ac:dyDescent="0.3">
      <c r="A18" s="63"/>
      <c r="B18" s="65"/>
      <c r="C18" s="51" t="s">
        <v>25</v>
      </c>
      <c r="D18" s="8">
        <v>28512000</v>
      </c>
      <c r="E18" s="8">
        <f t="shared" si="0"/>
        <v>28738860</v>
      </c>
      <c r="F18" s="8">
        <v>0</v>
      </c>
      <c r="G18" s="8">
        <v>226860</v>
      </c>
      <c r="H18" s="32"/>
    </row>
    <row r="19" spans="1:8" s="4" customFormat="1" ht="30" customHeight="1" x14ac:dyDescent="0.3">
      <c r="A19" s="63"/>
      <c r="B19" s="65"/>
      <c r="C19" s="51" t="s">
        <v>26</v>
      </c>
      <c r="D19" s="8">
        <v>5900000</v>
      </c>
      <c r="E19" s="8">
        <f t="shared" si="0"/>
        <v>5900000</v>
      </c>
      <c r="F19" s="8">
        <v>0</v>
      </c>
      <c r="G19" s="8">
        <v>0</v>
      </c>
      <c r="H19" s="33"/>
    </row>
    <row r="20" spans="1:8" s="4" customFormat="1" ht="30" customHeight="1" x14ac:dyDescent="0.3">
      <c r="A20" s="63"/>
      <c r="B20" s="65"/>
      <c r="C20" s="51" t="s">
        <v>27</v>
      </c>
      <c r="D20" s="8">
        <v>2000000</v>
      </c>
      <c r="E20" s="8">
        <f t="shared" si="0"/>
        <v>2000000</v>
      </c>
      <c r="F20" s="8">
        <v>0</v>
      </c>
      <c r="G20" s="8">
        <v>0</v>
      </c>
      <c r="H20" s="34"/>
    </row>
    <row r="21" spans="1:8" s="4" customFormat="1" ht="30" customHeight="1" x14ac:dyDescent="0.3">
      <c r="A21" s="63"/>
      <c r="B21" s="65"/>
      <c r="C21" s="51" t="s">
        <v>28</v>
      </c>
      <c r="D21" s="8">
        <v>23090000</v>
      </c>
      <c r="E21" s="8">
        <f t="shared" si="0"/>
        <v>23090000</v>
      </c>
      <c r="F21" s="8">
        <v>0</v>
      </c>
      <c r="G21" s="8">
        <v>0</v>
      </c>
      <c r="H21" s="35"/>
    </row>
    <row r="22" spans="1:8" s="4" customFormat="1" ht="30" customHeight="1" x14ac:dyDescent="0.3">
      <c r="A22" s="63"/>
      <c r="B22" s="65"/>
      <c r="C22" s="16" t="s">
        <v>54</v>
      </c>
      <c r="D22" s="9">
        <f>SUM(D16:D21)</f>
        <v>112422430</v>
      </c>
      <c r="E22" s="9">
        <f>SUM(E16:E21)</f>
        <v>112422430</v>
      </c>
      <c r="F22" s="9">
        <f>SUM(F16:F21)</f>
        <v>0</v>
      </c>
      <c r="G22" s="9">
        <f>SUM(G16:G21)</f>
        <v>0</v>
      </c>
      <c r="H22" s="27"/>
    </row>
    <row r="23" spans="1:8" s="4" customFormat="1" ht="30" customHeight="1" x14ac:dyDescent="0.3">
      <c r="A23" s="63"/>
      <c r="B23" s="64" t="s">
        <v>35</v>
      </c>
      <c r="C23" s="64"/>
      <c r="D23" s="7">
        <f t="shared" ref="D23" si="5">SUM(D22,D15,D12)</f>
        <v>1889682000</v>
      </c>
      <c r="E23" s="7">
        <f t="shared" ref="E23" si="6">SUM(E22,E15,E12)</f>
        <v>1878122000</v>
      </c>
      <c r="F23" s="7">
        <f>SUM(F22,F15,F12)</f>
        <v>-11560000</v>
      </c>
      <c r="G23" s="7">
        <f>SUM(G22,G15,G12)</f>
        <v>0</v>
      </c>
      <c r="H23" s="27"/>
    </row>
    <row r="24" spans="1:8" s="4" customFormat="1" ht="30" customHeight="1" x14ac:dyDescent="0.3">
      <c r="A24" s="82" t="s">
        <v>49</v>
      </c>
      <c r="B24" s="70" t="s">
        <v>29</v>
      </c>
      <c r="C24" s="51" t="s">
        <v>30</v>
      </c>
      <c r="D24" s="8">
        <v>0</v>
      </c>
      <c r="E24" s="8">
        <f t="shared" ref="E24:E26" si="7">SUM(D24,F24:G24)</f>
        <v>0</v>
      </c>
      <c r="F24" s="8">
        <v>0</v>
      </c>
      <c r="G24" s="8">
        <v>0</v>
      </c>
      <c r="H24" s="36"/>
    </row>
    <row r="25" spans="1:8" s="4" customFormat="1" ht="30" customHeight="1" x14ac:dyDescent="0.3">
      <c r="A25" s="69"/>
      <c r="B25" s="70"/>
      <c r="C25" s="51" t="s">
        <v>31</v>
      </c>
      <c r="D25" s="8">
        <v>1400000</v>
      </c>
      <c r="E25" s="8">
        <f t="shared" si="7"/>
        <v>1400000</v>
      </c>
      <c r="F25" s="8">
        <v>0</v>
      </c>
      <c r="G25" s="8">
        <v>0</v>
      </c>
      <c r="H25" s="37"/>
    </row>
    <row r="26" spans="1:8" s="4" customFormat="1" ht="30" customHeight="1" x14ac:dyDescent="0.3">
      <c r="A26" s="69"/>
      <c r="B26" s="70"/>
      <c r="C26" s="51" t="s">
        <v>32</v>
      </c>
      <c r="D26" s="8">
        <v>3000000</v>
      </c>
      <c r="E26" s="8">
        <f t="shared" si="7"/>
        <v>3000000</v>
      </c>
      <c r="F26" s="8">
        <v>0</v>
      </c>
      <c r="G26" s="8">
        <v>0</v>
      </c>
      <c r="H26" s="38"/>
    </row>
    <row r="27" spans="1:8" s="4" customFormat="1" ht="30" customHeight="1" x14ac:dyDescent="0.3">
      <c r="A27" s="69"/>
      <c r="B27" s="70"/>
      <c r="C27" s="16" t="s">
        <v>54</v>
      </c>
      <c r="D27" s="9">
        <f>SUM(D24:D26)</f>
        <v>4400000</v>
      </c>
      <c r="E27" s="9">
        <f>SUM(E24:E26)</f>
        <v>4400000</v>
      </c>
      <c r="F27" s="9">
        <f>SUM(F24:F26)</f>
        <v>0</v>
      </c>
      <c r="G27" s="9">
        <f>SUM(G24:G26)</f>
        <v>0</v>
      </c>
      <c r="H27" s="27"/>
    </row>
    <row r="28" spans="1:8" s="4" customFormat="1" ht="30" customHeight="1" x14ac:dyDescent="0.3">
      <c r="A28" s="69"/>
      <c r="B28" s="64" t="s">
        <v>35</v>
      </c>
      <c r="C28" s="64"/>
      <c r="D28" s="7">
        <f>SUM(D27)</f>
        <v>4400000</v>
      </c>
      <c r="E28" s="7">
        <f>SUM(E27)</f>
        <v>4400000</v>
      </c>
      <c r="F28" s="7">
        <f>SUM(F27)</f>
        <v>0</v>
      </c>
      <c r="G28" s="7">
        <f>SUM(G27)</f>
        <v>0</v>
      </c>
      <c r="H28" s="27"/>
    </row>
    <row r="29" spans="1:8" s="4" customFormat="1" ht="30" customHeight="1" x14ac:dyDescent="0.3">
      <c r="A29" s="69" t="s">
        <v>33</v>
      </c>
      <c r="B29" s="70" t="s">
        <v>34</v>
      </c>
      <c r="C29" s="53" t="s">
        <v>63</v>
      </c>
      <c r="D29" s="8">
        <v>3558642000</v>
      </c>
      <c r="E29" s="8">
        <f t="shared" ref="E29:E31" si="8">SUM(D29,F29:G29)</f>
        <v>3368162000</v>
      </c>
      <c r="F29" s="8">
        <v>-190480000</v>
      </c>
      <c r="G29" s="8">
        <v>0</v>
      </c>
      <c r="H29" s="23" t="s">
        <v>70</v>
      </c>
    </row>
    <row r="30" spans="1:8" s="4" customFormat="1" ht="30" customHeight="1" x14ac:dyDescent="0.3">
      <c r="A30" s="69"/>
      <c r="B30" s="70"/>
      <c r="C30" s="53" t="s">
        <v>69</v>
      </c>
      <c r="D30" s="8">
        <v>0</v>
      </c>
      <c r="E30" s="8">
        <f t="shared" si="8"/>
        <v>28800000</v>
      </c>
      <c r="F30" s="8">
        <v>28800000</v>
      </c>
      <c r="G30" s="8">
        <v>0</v>
      </c>
      <c r="H30" s="23" t="s">
        <v>75</v>
      </c>
    </row>
    <row r="31" spans="1:8" s="4" customFormat="1" ht="30" customHeight="1" x14ac:dyDescent="0.3">
      <c r="A31" s="69"/>
      <c r="B31" s="70"/>
      <c r="C31" s="53" t="s">
        <v>64</v>
      </c>
      <c r="D31" s="8">
        <v>13400000</v>
      </c>
      <c r="E31" s="8">
        <f t="shared" si="8"/>
        <v>13400000</v>
      </c>
      <c r="F31" s="8">
        <v>0</v>
      </c>
      <c r="G31" s="8">
        <v>0</v>
      </c>
      <c r="H31" s="39"/>
    </row>
    <row r="32" spans="1:8" s="4" customFormat="1" ht="30" customHeight="1" x14ac:dyDescent="0.3">
      <c r="A32" s="69"/>
      <c r="B32" s="70"/>
      <c r="C32" s="53" t="s">
        <v>65</v>
      </c>
      <c r="D32" s="18">
        <f>SUM(세입명세서!D16:D17,세입명세서!D21,세입명세서!D25)</f>
        <v>15050779</v>
      </c>
      <c r="E32" s="18">
        <f>SUM(D32,F32:G32)</f>
        <v>15050779</v>
      </c>
      <c r="F32" s="8">
        <v>0</v>
      </c>
      <c r="G32" s="8">
        <v>0</v>
      </c>
      <c r="H32" s="40"/>
    </row>
    <row r="33" spans="1:8" s="4" customFormat="1" ht="30" customHeight="1" x14ac:dyDescent="0.3">
      <c r="A33" s="69"/>
      <c r="B33" s="70"/>
      <c r="C33" s="16" t="s">
        <v>54</v>
      </c>
      <c r="D33" s="9">
        <f>SUM(D29:D32)</f>
        <v>3587092779</v>
      </c>
      <c r="E33" s="9">
        <f>SUM(E29:E32)</f>
        <v>3425412779</v>
      </c>
      <c r="F33" s="9">
        <f>SUM(F29:F32)</f>
        <v>-161680000</v>
      </c>
      <c r="G33" s="9">
        <f>SUM(G29:G32)</f>
        <v>0</v>
      </c>
      <c r="H33" s="41"/>
    </row>
    <row r="34" spans="1:8" s="4" customFormat="1" ht="30" customHeight="1" x14ac:dyDescent="0.3">
      <c r="A34" s="69"/>
      <c r="B34" s="81" t="s">
        <v>35</v>
      </c>
      <c r="C34" s="81"/>
      <c r="D34" s="7">
        <f>SUM(D33)</f>
        <v>3587092779</v>
      </c>
      <c r="E34" s="7">
        <f>SUM(E33)</f>
        <v>3425412779</v>
      </c>
      <c r="F34" s="7">
        <f>SUM(F33)</f>
        <v>-161680000</v>
      </c>
      <c r="G34" s="7">
        <f>SUM(G33)</f>
        <v>0</v>
      </c>
      <c r="H34" s="41"/>
    </row>
    <row r="35" spans="1:8" s="4" customFormat="1" ht="30" customHeight="1" x14ac:dyDescent="0.3">
      <c r="A35" s="82" t="s">
        <v>50</v>
      </c>
      <c r="B35" s="83" t="s">
        <v>38</v>
      </c>
      <c r="C35" s="53" t="s">
        <v>66</v>
      </c>
      <c r="D35" s="8">
        <v>0</v>
      </c>
      <c r="E35" s="8">
        <f t="shared" ref="E35:E36" si="9">SUM(D35,F35:G35)</f>
        <v>0</v>
      </c>
      <c r="F35" s="8">
        <v>0</v>
      </c>
      <c r="G35" s="8">
        <v>0</v>
      </c>
      <c r="H35" s="38"/>
    </row>
    <row r="36" spans="1:8" s="4" customFormat="1" ht="30" customHeight="1" x14ac:dyDescent="0.3">
      <c r="A36" s="69"/>
      <c r="B36" s="83"/>
      <c r="C36" s="53" t="s">
        <v>67</v>
      </c>
      <c r="D36" s="18">
        <v>63593</v>
      </c>
      <c r="E36" s="8">
        <f t="shared" si="9"/>
        <v>63593</v>
      </c>
      <c r="F36" s="8">
        <v>0</v>
      </c>
      <c r="G36" s="8">
        <v>0</v>
      </c>
      <c r="H36" s="42"/>
    </row>
    <row r="37" spans="1:8" s="4" customFormat="1" ht="30" customHeight="1" x14ac:dyDescent="0.3">
      <c r="A37" s="69"/>
      <c r="B37" s="83"/>
      <c r="C37" s="16" t="s">
        <v>54</v>
      </c>
      <c r="D37" s="9">
        <f>SUM(D35:D36)</f>
        <v>63593</v>
      </c>
      <c r="E37" s="9">
        <f>SUM(E35:E36)</f>
        <v>63593</v>
      </c>
      <c r="F37" s="9">
        <f>SUM(F35:F36)</f>
        <v>0</v>
      </c>
      <c r="G37" s="9">
        <f>SUM(G35:G36)</f>
        <v>0</v>
      </c>
      <c r="H37" s="27"/>
    </row>
    <row r="38" spans="1:8" s="4" customFormat="1" ht="30" customHeight="1" x14ac:dyDescent="0.3">
      <c r="A38" s="69"/>
      <c r="B38" s="64" t="s">
        <v>35</v>
      </c>
      <c r="C38" s="64"/>
      <c r="D38" s="7">
        <f>SUM(D37)</f>
        <v>63593</v>
      </c>
      <c r="E38" s="7">
        <f>SUM(E37)</f>
        <v>63593</v>
      </c>
      <c r="F38" s="7">
        <f>SUM(F37)</f>
        <v>0</v>
      </c>
      <c r="G38" s="7">
        <f>SUM(G37)</f>
        <v>0</v>
      </c>
      <c r="H38" s="27"/>
    </row>
    <row r="39" spans="1:8" ht="39.950000000000003" customHeight="1" thickBot="1" x14ac:dyDescent="0.35">
      <c r="A39" s="84" t="s">
        <v>37</v>
      </c>
      <c r="B39" s="85"/>
      <c r="C39" s="85"/>
      <c r="D39" s="11">
        <f>SUM(D38,D34,D28,D23)</f>
        <v>5481238372</v>
      </c>
      <c r="E39" s="54">
        <f t="shared" ref="E39:G39" si="10">SUM(E38,E34,E28,E23)</f>
        <v>5307998372</v>
      </c>
      <c r="F39" s="61">
        <f t="shared" si="10"/>
        <v>-173240000</v>
      </c>
      <c r="G39" s="61">
        <f t="shared" si="10"/>
        <v>0</v>
      </c>
      <c r="H39" s="55"/>
    </row>
    <row r="40" spans="1:8" ht="30" customHeight="1" x14ac:dyDescent="0.3">
      <c r="H40" s="1"/>
    </row>
    <row r="41" spans="1:8" ht="30" customHeight="1" x14ac:dyDescent="0.3">
      <c r="H41" s="1"/>
    </row>
    <row r="42" spans="1:8" ht="30" customHeight="1" x14ac:dyDescent="0.3">
      <c r="D42" s="1">
        <f>D39-세입명세서!D28</f>
        <v>0</v>
      </c>
      <c r="E42" s="1">
        <f>E39-세입명세서!E28</f>
        <v>0</v>
      </c>
      <c r="F42" s="1">
        <f>F39-세입명세서!F28</f>
        <v>0</v>
      </c>
      <c r="G42" s="1">
        <f>G39-세입명세서!G28</f>
        <v>0</v>
      </c>
      <c r="H42" s="1">
        <f>H39-세입명세서!H28</f>
        <v>0</v>
      </c>
    </row>
  </sheetData>
  <autoFilter ref="A6:H38" xr:uid="{00000000-0009-0000-0000-000001000000}"/>
  <mergeCells count="23">
    <mergeCell ref="A39:C39"/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  <mergeCell ref="A4:B4"/>
    <mergeCell ref="B38:C38"/>
    <mergeCell ref="A24:A28"/>
    <mergeCell ref="B24:B27"/>
    <mergeCell ref="B28:C28"/>
    <mergeCell ref="B29:B33"/>
    <mergeCell ref="B34:C34"/>
    <mergeCell ref="A35:A38"/>
    <mergeCell ref="B35:B37"/>
    <mergeCell ref="A29:A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세입명세서</vt:lpstr>
      <vt:lpstr>세출명세서</vt:lpstr>
      <vt:lpstr>세출명세서!Print_Area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2025-06-11T04:39:21Z</cp:lastPrinted>
  <dcterms:created xsi:type="dcterms:W3CDTF">2017-12-28T02:48:06Z</dcterms:created>
  <dcterms:modified xsi:type="dcterms:W3CDTF">2025-06-18T23:34:01Z</dcterms:modified>
</cp:coreProperties>
</file>